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6555" tabRatio="806" activeTab="0"/>
  </bookViews>
  <sheets>
    <sheet name="2015" sheetId="1" r:id="rId1"/>
  </sheets>
  <definedNames>
    <definedName name="_xlnm.Print_Area" localSheetId="0">'2015'!$AI$1:$AS$35</definedName>
  </definedNames>
  <calcPr fullCalcOnLoad="1"/>
</workbook>
</file>

<file path=xl/sharedStrings.xml><?xml version="1.0" encoding="utf-8"?>
<sst xmlns="http://schemas.openxmlformats.org/spreadsheetml/2006/main" count="241" uniqueCount="91">
  <si>
    <t>Технико-економічні показники</t>
  </si>
  <si>
    <t>№ п/п</t>
  </si>
  <si>
    <t>Показники</t>
  </si>
  <si>
    <t>План</t>
  </si>
  <si>
    <t>По звіту</t>
  </si>
  <si>
    <t>Капітальній ремонт</t>
  </si>
  <si>
    <t xml:space="preserve">Поточній ремонт  </t>
  </si>
  <si>
    <t>Зімляні роботи</t>
  </si>
  <si>
    <t>у т. ч.:</t>
  </si>
  <si>
    <t>Покіс дамб та каналів</t>
  </si>
  <si>
    <t>Перекачка води</t>
  </si>
  <si>
    <t>Подача води потрібникам</t>
  </si>
  <si>
    <t>у т. ч. матеріали</t>
  </si>
  <si>
    <t>Операц. витрати</t>
  </si>
  <si>
    <t>Викорастано електроен.</t>
  </si>
  <si>
    <t>Питома норма витрат ел.</t>
  </si>
  <si>
    <t>Середньосп. чисельність</t>
  </si>
  <si>
    <t>% викон.</t>
  </si>
  <si>
    <t>т. грн.</t>
  </si>
  <si>
    <t>т.грн.</t>
  </si>
  <si>
    <r>
      <t>т.м</t>
    </r>
    <r>
      <rPr>
        <vertAlign val="superscript"/>
        <sz val="10"/>
        <rFont val="Times New Roman"/>
        <family val="1"/>
      </rPr>
      <t>3</t>
    </r>
  </si>
  <si>
    <t>шт.</t>
  </si>
  <si>
    <t>га</t>
  </si>
  <si>
    <r>
      <t>млн.м</t>
    </r>
    <r>
      <rPr>
        <vertAlign val="superscript"/>
        <sz val="10"/>
        <rFont val="Times New Roman"/>
        <family val="1"/>
      </rPr>
      <t>3</t>
    </r>
  </si>
  <si>
    <t>кВт/год</t>
  </si>
  <si>
    <r>
      <t>кВт/г/т.м</t>
    </r>
    <r>
      <rPr>
        <vertAlign val="superscript"/>
        <sz val="10"/>
        <rFont val="Times New Roman"/>
        <family val="1"/>
      </rPr>
      <t>3</t>
    </r>
  </si>
  <si>
    <t>%</t>
  </si>
  <si>
    <t>чол.</t>
  </si>
  <si>
    <t>Начальник управління</t>
  </si>
  <si>
    <t>каналу Дніпро-Донбас</t>
  </si>
  <si>
    <t>Начальник відділу економики</t>
  </si>
  <si>
    <t>Г.М.Ковальова</t>
  </si>
  <si>
    <t>Л.Д.Михайлик</t>
  </si>
  <si>
    <t>+, -</t>
  </si>
  <si>
    <t xml:space="preserve"> +, -</t>
  </si>
  <si>
    <t>Одиниці виміру</t>
  </si>
  <si>
    <t>розчистка колекторно- дренажноi мережи</t>
  </si>
  <si>
    <t>Середньоспис. чисельність</t>
  </si>
  <si>
    <t>Питома вага ел. в операцiйних витратах</t>
  </si>
  <si>
    <t>Технічнеобсл.та ремонт гiдротех споруд</t>
  </si>
  <si>
    <t>за 9 місяців 2001 року</t>
  </si>
  <si>
    <t xml:space="preserve"> розчистка колекторно-дренажної мережі</t>
  </si>
  <si>
    <t>Технічнеобсл.та ремонт гідротех споруд</t>
  </si>
  <si>
    <t>Питома вага ел. в операційних витратах</t>
  </si>
  <si>
    <t>за 2001 рік</t>
  </si>
  <si>
    <t>по Управлінню каналу Дніпро-Донбас за 6 місяців 2002 року</t>
  </si>
  <si>
    <t>за 6 місяців 2001 року</t>
  </si>
  <si>
    <t>за 6 місяців 2002 року</t>
  </si>
  <si>
    <t>2002р до 2001р</t>
  </si>
  <si>
    <t>за 9 місяців 2002 року</t>
  </si>
  <si>
    <t>по Управлінню каналу Дніпро-Донбас за 2002 рік</t>
  </si>
  <si>
    <t>за 2002 рік</t>
  </si>
  <si>
    <t>2002 р до 2001 р</t>
  </si>
  <si>
    <t>по Управлінню каналу Дніпро-Донбас за 9 місяців 2002 року</t>
  </si>
  <si>
    <r>
      <t>кВт/г /т.м</t>
    </r>
    <r>
      <rPr>
        <vertAlign val="superscript"/>
        <sz val="10"/>
        <rFont val="Times New Roman"/>
        <family val="1"/>
      </rPr>
      <t>3</t>
    </r>
  </si>
  <si>
    <t>Технічне обсл.та ремонт гідротех споруд</t>
  </si>
  <si>
    <t>Спожито електроенергії на перекачку води</t>
  </si>
  <si>
    <t>Питома норма витрат ел. на перекачку води</t>
  </si>
  <si>
    <t>Подача води водокористувачам</t>
  </si>
  <si>
    <t>Використання бюджетних коштів</t>
  </si>
  <si>
    <t>Спожито електроенергії всього</t>
  </si>
  <si>
    <t>Факт. фінанс.</t>
  </si>
  <si>
    <t xml:space="preserve">    </t>
  </si>
  <si>
    <t xml:space="preserve"> </t>
  </si>
  <si>
    <t>Заборгованість із з/плати</t>
  </si>
  <si>
    <t>кільк.</t>
  </si>
  <si>
    <t>Питома вага ел.енергії в операційних витратах</t>
  </si>
  <si>
    <r>
      <t>кВт.г/т.м</t>
    </r>
    <r>
      <rPr>
        <vertAlign val="superscript"/>
        <sz val="10"/>
        <rFont val="Times New Roman"/>
        <family val="1"/>
      </rPr>
      <t>3</t>
    </r>
  </si>
  <si>
    <t>в т.ч. - робітників</t>
  </si>
  <si>
    <t>спеціалістів</t>
  </si>
  <si>
    <t>грн.</t>
  </si>
  <si>
    <t>Капітальний ремонт</t>
  </si>
  <si>
    <t xml:space="preserve">Поточний ремонт по коштор. вартості  </t>
  </si>
  <si>
    <t xml:space="preserve">Поточний ремонт по вартості матеріалів  </t>
  </si>
  <si>
    <t>Техніко-економічні показники</t>
  </si>
  <si>
    <t>Надіслано повідомлень селищним Радам щодо дотримання вимог Водного кодексу</t>
  </si>
  <si>
    <t>Надходження по спецрахунку</t>
  </si>
  <si>
    <t>Нараховано доходів</t>
  </si>
  <si>
    <t>Дебіторська заборгованість спеціального фонду</t>
  </si>
  <si>
    <t>х</t>
  </si>
  <si>
    <t xml:space="preserve">Кредиторська заборгованість </t>
  </si>
  <si>
    <t>т.кВт. год</t>
  </si>
  <si>
    <t>т. кВт. год</t>
  </si>
  <si>
    <t xml:space="preserve">  </t>
  </si>
  <si>
    <t xml:space="preserve">                                                         </t>
  </si>
  <si>
    <t>в т.ч. по КПКВ 2407070</t>
  </si>
  <si>
    <t>Спожито електроенергії, всього</t>
  </si>
  <si>
    <t xml:space="preserve">по Управлінню каналу Дніпро-Донбас за 2015 рік  </t>
  </si>
  <si>
    <t xml:space="preserve">за 2015 рік </t>
  </si>
  <si>
    <t xml:space="preserve">                2015 р. до 2014 р.</t>
  </si>
  <si>
    <t>факт. за 2014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</si>
</sst>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  <numFmt numFmtId="176" formatCode="0.0%"/>
  </numFmts>
  <fonts count="15">
    <font>
      <sz val="10"/>
      <name val="Times New Roman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12"/>
      <color indexed="18"/>
      <name val="Arial Narrow"/>
      <family val="2"/>
    </font>
    <font>
      <sz val="10"/>
      <name val="Arial Narrow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173" fontId="5" fillId="0" borderId="2" xfId="19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1" xfId="0" applyFont="1" applyBorder="1" applyAlignment="1">
      <alignment horizontal="center"/>
    </xf>
    <xf numFmtId="173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3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3" fontId="6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73" fontId="7" fillId="0" borderId="6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3" fontId="8" fillId="0" borderId="6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73" fontId="5" fillId="0" borderId="10" xfId="19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9" fontId="0" fillId="0" borderId="1" xfId="19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6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3" fontId="0" fillId="0" borderId="7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73" fontId="10" fillId="0" borderId="2" xfId="19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73" fontId="9" fillId="0" borderId="2" xfId="0" applyNumberFormat="1" applyFont="1" applyBorder="1" applyAlignment="1">
      <alignment horizontal="center"/>
    </xf>
    <xf numFmtId="173" fontId="9" fillId="0" borderId="3" xfId="0" applyNumberFormat="1" applyFont="1" applyBorder="1" applyAlignment="1">
      <alignment horizontal="center"/>
    </xf>
    <xf numFmtId="173" fontId="10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3" fontId="1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73" fontId="11" fillId="0" borderId="6" xfId="0" applyNumberFormat="1" applyFont="1" applyFill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73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9" fontId="0" fillId="0" borderId="6" xfId="19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9" fontId="0" fillId="0" borderId="1" xfId="19" applyFont="1" applyBorder="1" applyAlignment="1">
      <alignment horizontal="center" vertical="center"/>
    </xf>
    <xf numFmtId="173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73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73" fontId="0" fillId="0" borderId="2" xfId="0" applyNumberFormat="1" applyFont="1" applyFill="1" applyBorder="1" applyAlignment="1">
      <alignment horizontal="center"/>
    </xf>
    <xf numFmtId="9" fontId="0" fillId="0" borderId="2" xfId="19" applyFont="1" applyBorder="1" applyAlignment="1">
      <alignment horizontal="center" vertical="justify"/>
    </xf>
    <xf numFmtId="9" fontId="0" fillId="0" borderId="5" xfId="19" applyFont="1" applyBorder="1" applyAlignment="1">
      <alignment horizontal="center" vertical="justify"/>
    </xf>
    <xf numFmtId="9" fontId="0" fillId="0" borderId="1" xfId="19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73" fontId="0" fillId="0" borderId="2" xfId="0" applyNumberFormat="1" applyFont="1" applyBorder="1" applyAlignment="1">
      <alignment horizontal="center" vertical="justify"/>
    </xf>
    <xf numFmtId="173" fontId="0" fillId="0" borderId="5" xfId="0" applyNumberFormat="1" applyFont="1" applyBorder="1" applyAlignment="1">
      <alignment horizontal="center" vertical="justify"/>
    </xf>
    <xf numFmtId="172" fontId="0" fillId="0" borderId="2" xfId="0" applyNumberFormat="1" applyFont="1" applyBorder="1" applyAlignment="1">
      <alignment horizontal="center" vertical="justify"/>
    </xf>
    <xf numFmtId="172" fontId="0" fillId="0" borderId="5" xfId="0" applyNumberFormat="1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46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52950" y="104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409575</xdr:colOff>
      <xdr:row>111</xdr:row>
      <xdr:rowOff>47625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715125" y="2091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76200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104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114300</xdr:colOff>
      <xdr:row>111</xdr:row>
      <xdr:rowOff>47625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133475" y="2091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tabSelected="1" zoomScaleSheetLayoutView="100" workbookViewId="0" topLeftCell="AI16">
      <selection activeCell="AU19" sqref="AU19"/>
    </sheetView>
  </sheetViews>
  <sheetFormatPr defaultColWidth="9.33203125" defaultRowHeight="12.75"/>
  <cols>
    <col min="1" max="1" width="13.16015625" style="0" customWidth="1"/>
    <col min="2" max="2" width="4.66015625" style="15" customWidth="1"/>
    <col min="3" max="3" width="16.16015625" style="0" customWidth="1"/>
    <col min="4" max="4" width="9.16015625" style="6" customWidth="1"/>
    <col min="5" max="5" width="8.5" style="6" customWidth="1"/>
    <col min="6" max="6" width="8.83203125" style="6" customWidth="1"/>
    <col min="7" max="7" width="8.66015625" style="6" customWidth="1"/>
    <col min="8" max="8" width="9.33203125" style="6" customWidth="1"/>
    <col min="9" max="9" width="7.5" style="6" customWidth="1"/>
    <col min="10" max="10" width="7.83203125" style="6" customWidth="1"/>
    <col min="11" max="11" width="7.66015625" style="6" customWidth="1"/>
    <col min="12" max="12" width="4.16015625" style="6" customWidth="1"/>
    <col min="13" max="13" width="4.66015625" style="15" customWidth="1"/>
    <col min="14" max="14" width="16.33203125" style="0" customWidth="1"/>
    <col min="15" max="15" width="7.83203125" style="6" customWidth="1"/>
    <col min="16" max="16" width="8.66015625" style="6" customWidth="1"/>
    <col min="17" max="17" width="10.16015625" style="6" customWidth="1"/>
    <col min="18" max="19" width="9.33203125" style="6" customWidth="1"/>
    <col min="20" max="20" width="8.16015625" style="6" customWidth="1"/>
    <col min="21" max="21" width="7.83203125" style="6" customWidth="1"/>
    <col min="22" max="22" width="8.83203125" style="6" customWidth="1"/>
    <col min="23" max="23" width="3.66015625" style="0" customWidth="1"/>
    <col min="24" max="24" width="4.66015625" style="53" customWidth="1"/>
    <col min="25" max="25" width="23.5" style="53" customWidth="1"/>
    <col min="26" max="26" width="8.5" style="54" customWidth="1"/>
    <col min="27" max="27" width="9" style="54" customWidth="1"/>
    <col min="28" max="29" width="9.33203125" style="54" customWidth="1"/>
    <col min="30" max="30" width="8.33203125" style="54" customWidth="1"/>
    <col min="31" max="31" width="7.83203125" style="54" customWidth="1"/>
    <col min="32" max="32" width="7.5" style="54" customWidth="1"/>
    <col min="33" max="33" width="8.5" style="54" customWidth="1"/>
    <col min="34" max="34" width="3.83203125" style="0" hidden="1" customWidth="1"/>
    <col min="35" max="35" width="5.16015625" style="0" customWidth="1"/>
    <col min="36" max="36" width="30.5" style="0" customWidth="1"/>
    <col min="37" max="37" width="7.83203125" style="0" customWidth="1"/>
    <col min="38" max="38" width="9.5" style="0" customWidth="1"/>
    <col min="39" max="39" width="9.83203125" style="0" customWidth="1"/>
    <col min="40" max="41" width="8.33203125" style="0" customWidth="1"/>
    <col min="42" max="42" width="8.5" style="0" customWidth="1"/>
    <col min="43" max="43" width="9.5" style="0" customWidth="1"/>
    <col min="44" max="44" width="7.83203125" style="0" customWidth="1"/>
    <col min="45" max="45" width="9" style="0" customWidth="1"/>
  </cols>
  <sheetData>
    <row r="1" spans="1:45" ht="17.25" customHeight="1">
      <c r="A1" s="50"/>
      <c r="B1" s="168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M1" s="170" t="s">
        <v>0</v>
      </c>
      <c r="N1" s="171"/>
      <c r="O1" s="171"/>
      <c r="P1" s="171"/>
      <c r="Q1" s="171"/>
      <c r="R1" s="171"/>
      <c r="S1" s="171"/>
      <c r="T1" s="171"/>
      <c r="U1" s="171"/>
      <c r="V1" s="171"/>
      <c r="Y1" s="2"/>
      <c r="Z1" s="3"/>
      <c r="AA1" s="3" t="s">
        <v>0</v>
      </c>
      <c r="AB1" s="3"/>
      <c r="AC1" s="3"/>
      <c r="AI1" s="176" t="s">
        <v>74</v>
      </c>
      <c r="AJ1" s="178"/>
      <c r="AK1" s="178"/>
      <c r="AL1" s="178"/>
      <c r="AM1" s="178"/>
      <c r="AN1" s="178"/>
      <c r="AO1" s="178"/>
      <c r="AP1" s="178"/>
      <c r="AQ1" s="178"/>
      <c r="AR1" s="178"/>
      <c r="AS1" s="178"/>
    </row>
    <row r="2" spans="1:45" ht="17.25" customHeight="1">
      <c r="A2" s="50"/>
      <c r="B2" s="168" t="s">
        <v>45</v>
      </c>
      <c r="C2" s="169"/>
      <c r="D2" s="169"/>
      <c r="E2" s="169"/>
      <c r="F2" s="169"/>
      <c r="G2" s="169"/>
      <c r="H2" s="169"/>
      <c r="I2" s="169"/>
      <c r="J2" s="169"/>
      <c r="K2" s="169"/>
      <c r="M2" s="170" t="s">
        <v>53</v>
      </c>
      <c r="N2" s="171"/>
      <c r="O2" s="171"/>
      <c r="P2" s="171"/>
      <c r="Q2" s="171"/>
      <c r="R2" s="171"/>
      <c r="S2" s="171"/>
      <c r="T2" s="171"/>
      <c r="U2" s="171"/>
      <c r="V2" s="171"/>
      <c r="Y2" s="2"/>
      <c r="Z2" s="3"/>
      <c r="AA2" s="3" t="s">
        <v>50</v>
      </c>
      <c r="AB2" s="3"/>
      <c r="AC2" s="3"/>
      <c r="AI2" s="53"/>
      <c r="AJ2" s="176" t="s">
        <v>87</v>
      </c>
      <c r="AK2" s="177"/>
      <c r="AL2" s="177"/>
      <c r="AM2" s="177"/>
      <c r="AN2" s="177"/>
      <c r="AO2" s="177"/>
      <c r="AP2" s="177"/>
      <c r="AQ2" s="177"/>
      <c r="AR2" s="177"/>
      <c r="AS2" s="177"/>
    </row>
    <row r="3" spans="1:45" ht="12.75">
      <c r="A3" s="50"/>
      <c r="M3" s="113"/>
      <c r="N3" s="114"/>
      <c r="O3" s="115"/>
      <c r="P3" s="115"/>
      <c r="Q3" s="115"/>
      <c r="R3" s="115"/>
      <c r="S3" s="115"/>
      <c r="T3" s="115"/>
      <c r="U3" s="115"/>
      <c r="V3" s="115"/>
      <c r="AI3" s="53"/>
      <c r="AJ3" s="53"/>
      <c r="AK3" s="54"/>
      <c r="AL3" s="54"/>
      <c r="AM3" s="54"/>
      <c r="AN3" s="54"/>
      <c r="AO3" s="54"/>
      <c r="AP3" s="54"/>
      <c r="AQ3" s="54"/>
      <c r="AR3" s="54"/>
      <c r="AS3" s="54"/>
    </row>
    <row r="4" spans="1:45" s="81" customFormat="1" ht="12.75" customHeight="1">
      <c r="A4" s="79"/>
      <c r="B4" s="166" t="s">
        <v>1</v>
      </c>
      <c r="C4" s="158" t="s">
        <v>2</v>
      </c>
      <c r="D4" s="158" t="s">
        <v>35</v>
      </c>
      <c r="E4" s="158" t="s">
        <v>46</v>
      </c>
      <c r="F4" s="160" t="s">
        <v>47</v>
      </c>
      <c r="G4" s="161"/>
      <c r="H4" s="161"/>
      <c r="I4" s="162"/>
      <c r="J4" s="160" t="s">
        <v>48</v>
      </c>
      <c r="K4" s="162"/>
      <c r="L4" s="108"/>
      <c r="M4" s="166" t="s">
        <v>1</v>
      </c>
      <c r="N4" s="158" t="s">
        <v>2</v>
      </c>
      <c r="O4" s="158" t="s">
        <v>35</v>
      </c>
      <c r="P4" s="158" t="s">
        <v>40</v>
      </c>
      <c r="Q4" s="160" t="s">
        <v>49</v>
      </c>
      <c r="R4" s="161"/>
      <c r="S4" s="161"/>
      <c r="T4" s="162"/>
      <c r="U4" s="160" t="s">
        <v>48</v>
      </c>
      <c r="V4" s="162"/>
      <c r="X4" s="163" t="s">
        <v>1</v>
      </c>
      <c r="Y4" s="158" t="s">
        <v>2</v>
      </c>
      <c r="Z4" s="158" t="s">
        <v>35</v>
      </c>
      <c r="AA4" s="158" t="s">
        <v>44</v>
      </c>
      <c r="AB4" s="160" t="s">
        <v>51</v>
      </c>
      <c r="AC4" s="161"/>
      <c r="AD4" s="161"/>
      <c r="AE4" s="61"/>
      <c r="AF4" s="80" t="s">
        <v>52</v>
      </c>
      <c r="AG4" s="61"/>
      <c r="AI4" s="163" t="s">
        <v>1</v>
      </c>
      <c r="AJ4" s="158" t="s">
        <v>2</v>
      </c>
      <c r="AK4" s="158" t="s">
        <v>35</v>
      </c>
      <c r="AL4" s="160" t="s">
        <v>88</v>
      </c>
      <c r="AM4" s="161"/>
      <c r="AN4" s="161"/>
      <c r="AO4" s="161"/>
      <c r="AP4" s="157"/>
      <c r="AQ4" s="158" t="s">
        <v>90</v>
      </c>
      <c r="AR4" s="80" t="s">
        <v>89</v>
      </c>
      <c r="AS4" s="61"/>
    </row>
    <row r="5" spans="1:45" s="81" customFormat="1" ht="27.75" customHeight="1">
      <c r="A5" s="79"/>
      <c r="B5" s="167"/>
      <c r="C5" s="165"/>
      <c r="D5" s="159"/>
      <c r="E5" s="159"/>
      <c r="F5" s="82" t="s">
        <v>3</v>
      </c>
      <c r="G5" s="82" t="s">
        <v>4</v>
      </c>
      <c r="H5" s="82" t="s">
        <v>17</v>
      </c>
      <c r="I5" s="83" t="s">
        <v>33</v>
      </c>
      <c r="J5" s="83" t="s">
        <v>17</v>
      </c>
      <c r="K5" s="83" t="s">
        <v>34</v>
      </c>
      <c r="L5" s="109"/>
      <c r="M5" s="167"/>
      <c r="N5" s="165"/>
      <c r="O5" s="159"/>
      <c r="P5" s="159"/>
      <c r="Q5" s="82" t="s">
        <v>3</v>
      </c>
      <c r="R5" s="82" t="s">
        <v>4</v>
      </c>
      <c r="S5" s="82" t="s">
        <v>17</v>
      </c>
      <c r="T5" s="83" t="s">
        <v>33</v>
      </c>
      <c r="U5" s="83" t="s">
        <v>17</v>
      </c>
      <c r="V5" s="83" t="s">
        <v>34</v>
      </c>
      <c r="X5" s="164"/>
      <c r="Y5" s="165"/>
      <c r="Z5" s="159"/>
      <c r="AA5" s="159"/>
      <c r="AB5" s="82" t="s">
        <v>3</v>
      </c>
      <c r="AC5" s="82" t="s">
        <v>4</v>
      </c>
      <c r="AD5" s="82" t="s">
        <v>17</v>
      </c>
      <c r="AE5" s="83" t="s">
        <v>33</v>
      </c>
      <c r="AF5" s="83" t="s">
        <v>17</v>
      </c>
      <c r="AG5" s="83" t="s">
        <v>34</v>
      </c>
      <c r="AI5" s="164"/>
      <c r="AJ5" s="165"/>
      <c r="AK5" s="159"/>
      <c r="AL5" s="82" t="s">
        <v>3</v>
      </c>
      <c r="AM5" s="82" t="s">
        <v>4</v>
      </c>
      <c r="AN5" s="143" t="s">
        <v>61</v>
      </c>
      <c r="AO5" s="82" t="s">
        <v>17</v>
      </c>
      <c r="AP5" s="83" t="s">
        <v>33</v>
      </c>
      <c r="AQ5" s="159"/>
      <c r="AR5" s="83" t="s">
        <v>17</v>
      </c>
      <c r="AS5" s="83" t="s">
        <v>34</v>
      </c>
    </row>
    <row r="6" spans="1:45" ht="21.75" customHeight="1">
      <c r="A6" s="50"/>
      <c r="B6" s="16">
        <v>1</v>
      </c>
      <c r="C6" s="1" t="s">
        <v>5</v>
      </c>
      <c r="D6" s="5" t="s">
        <v>18</v>
      </c>
      <c r="E6" s="28">
        <v>30</v>
      </c>
      <c r="F6" s="29">
        <v>35</v>
      </c>
      <c r="G6" s="29">
        <v>0</v>
      </c>
      <c r="H6" s="12">
        <f>IF(F6=0,0,G6/F6*100)</f>
        <v>0</v>
      </c>
      <c r="I6" s="20">
        <f>G6-F6</f>
        <v>-35</v>
      </c>
      <c r="J6" s="12">
        <f>IF(E6=0,0,G6/E6*100)</f>
        <v>0</v>
      </c>
      <c r="K6" s="20">
        <f>G6-E6</f>
        <v>-30</v>
      </c>
      <c r="L6" s="110"/>
      <c r="M6" s="16">
        <v>1</v>
      </c>
      <c r="N6" s="1" t="s">
        <v>5</v>
      </c>
      <c r="O6" s="5" t="s">
        <v>18</v>
      </c>
      <c r="P6" s="85">
        <v>30</v>
      </c>
      <c r="Q6" s="85">
        <v>15</v>
      </c>
      <c r="R6" s="85">
        <v>0</v>
      </c>
      <c r="S6" s="86">
        <f aca="true" t="shared" si="0" ref="S6:S26">IF(Q6=0,0,R6/Q6*100)</f>
        <v>0</v>
      </c>
      <c r="T6" s="87">
        <f>R6-Q6</f>
        <v>-15</v>
      </c>
      <c r="U6" s="86">
        <f>IF(P6=0,0,R6/P6*100)</f>
        <v>0</v>
      </c>
      <c r="V6" s="87">
        <f>R6-P6</f>
        <v>-30</v>
      </c>
      <c r="X6" s="51">
        <v>1</v>
      </c>
      <c r="Y6" s="55" t="s">
        <v>5</v>
      </c>
      <c r="Z6" s="52" t="s">
        <v>18</v>
      </c>
      <c r="AA6" s="52">
        <v>30</v>
      </c>
      <c r="AB6" s="52">
        <v>90</v>
      </c>
      <c r="AC6" s="52">
        <v>0</v>
      </c>
      <c r="AD6" s="52">
        <f>AC6/AB6*100</f>
        <v>0</v>
      </c>
      <c r="AE6" s="52">
        <f>AC6-AB6</f>
        <v>-90</v>
      </c>
      <c r="AF6" s="56">
        <f>AC6/AA6</f>
        <v>0</v>
      </c>
      <c r="AG6" s="52">
        <f>AC6-AA6</f>
        <v>-30</v>
      </c>
      <c r="AI6" s="51">
        <v>1</v>
      </c>
      <c r="AJ6" s="55" t="s">
        <v>71</v>
      </c>
      <c r="AK6" s="52" t="s">
        <v>18</v>
      </c>
      <c r="AL6" s="57">
        <v>149.5</v>
      </c>
      <c r="AM6" s="57">
        <v>149.5</v>
      </c>
      <c r="AN6" s="77">
        <v>0</v>
      </c>
      <c r="AO6" s="77">
        <v>0</v>
      </c>
      <c r="AP6" s="52">
        <f>AM6-AL6</f>
        <v>0</v>
      </c>
      <c r="AQ6" s="77">
        <v>0</v>
      </c>
      <c r="AR6" s="56">
        <v>0</v>
      </c>
      <c r="AS6" s="56">
        <v>0</v>
      </c>
    </row>
    <row r="7" spans="1:45" ht="25.5" customHeight="1">
      <c r="A7" s="50"/>
      <c r="B7" s="16">
        <v>2</v>
      </c>
      <c r="C7" s="1" t="s">
        <v>6</v>
      </c>
      <c r="D7" s="5" t="s">
        <v>19</v>
      </c>
      <c r="E7" s="28">
        <v>402.9</v>
      </c>
      <c r="F7" s="39">
        <v>227.798</v>
      </c>
      <c r="G7" s="39">
        <v>209.051</v>
      </c>
      <c r="H7" s="12">
        <f>IF(F7=0,0,G7/F7*100)</f>
        <v>91.77034038929226</v>
      </c>
      <c r="I7" s="20">
        <f>G7-F7</f>
        <v>-18.747000000000014</v>
      </c>
      <c r="J7" s="12">
        <f>IF(E7=0,0,G7/E7*100)</f>
        <v>51.88657235045917</v>
      </c>
      <c r="K7" s="20">
        <f>G7-E7</f>
        <v>-193.849</v>
      </c>
      <c r="L7" s="110"/>
      <c r="M7" s="16">
        <v>2</v>
      </c>
      <c r="N7" s="1" t="s">
        <v>6</v>
      </c>
      <c r="O7" s="5" t="s">
        <v>19</v>
      </c>
      <c r="P7" s="88">
        <v>567.91</v>
      </c>
      <c r="Q7" s="88">
        <v>278.7</v>
      </c>
      <c r="R7" s="88">
        <v>339.2</v>
      </c>
      <c r="S7" s="86">
        <f t="shared" si="0"/>
        <v>121.70792967348403</v>
      </c>
      <c r="T7" s="87">
        <f>R7-Q7</f>
        <v>60.5</v>
      </c>
      <c r="U7" s="86">
        <f aca="true" t="shared" si="1" ref="U7:U26">IF(P7=0,0,R7/P7*100)</f>
        <v>59.72777376697012</v>
      </c>
      <c r="V7" s="87">
        <f>R7-P7</f>
        <v>-228.70999999999998</v>
      </c>
      <c r="X7" s="51">
        <v>2</v>
      </c>
      <c r="Y7" s="55" t="s">
        <v>6</v>
      </c>
      <c r="Z7" s="52" t="s">
        <v>19</v>
      </c>
      <c r="AA7" s="52">
        <v>699.6</v>
      </c>
      <c r="AB7" s="57">
        <v>412.058</v>
      </c>
      <c r="AC7" s="57">
        <v>412.326</v>
      </c>
      <c r="AD7" s="57">
        <f>AC7/AB7*100</f>
        <v>100.06503938765903</v>
      </c>
      <c r="AE7" s="52">
        <f>AC7-AB7</f>
        <v>0.2680000000000291</v>
      </c>
      <c r="AF7" s="56">
        <f>AC7/AA7</f>
        <v>0.5893739279588336</v>
      </c>
      <c r="AG7" s="52">
        <f>AC7-AA7</f>
        <v>-287.274</v>
      </c>
      <c r="AI7" s="51">
        <v>2</v>
      </c>
      <c r="AJ7" s="122" t="s">
        <v>72</v>
      </c>
      <c r="AK7" s="52" t="s">
        <v>19</v>
      </c>
      <c r="AL7" s="57">
        <v>2571.1</v>
      </c>
      <c r="AM7" s="57">
        <v>2571.1</v>
      </c>
      <c r="AN7" s="57">
        <v>2469.7</v>
      </c>
      <c r="AO7" s="57">
        <f>AM7/AL7*100</f>
        <v>100</v>
      </c>
      <c r="AP7" s="52">
        <f>AM7-AL7</f>
        <v>0</v>
      </c>
      <c r="AQ7" s="57">
        <v>2837.5</v>
      </c>
      <c r="AR7" s="56">
        <f>AM7/AQ7</f>
        <v>0.9061145374449339</v>
      </c>
      <c r="AS7" s="72">
        <f>AM7-AQ7</f>
        <v>-266.4000000000001</v>
      </c>
    </row>
    <row r="8" spans="1:45" ht="25.5" customHeight="1">
      <c r="A8" s="50"/>
      <c r="B8" s="16"/>
      <c r="C8" s="1" t="s">
        <v>12</v>
      </c>
      <c r="D8" s="5" t="s">
        <v>19</v>
      </c>
      <c r="E8" s="28">
        <v>241.4</v>
      </c>
      <c r="F8" s="39">
        <v>126.2</v>
      </c>
      <c r="G8" s="39">
        <v>84.5</v>
      </c>
      <c r="H8" s="12">
        <f>IF(F8=0,0,G8/F8*100)</f>
        <v>66.95721077654517</v>
      </c>
      <c r="I8" s="20">
        <f>G8-F8</f>
        <v>-41.7</v>
      </c>
      <c r="J8" s="12">
        <f>IF(E8=0,0,G8/E8*100)</f>
        <v>35.004142502071254</v>
      </c>
      <c r="K8" s="20">
        <f>G8-E8</f>
        <v>-156.9</v>
      </c>
      <c r="L8" s="110"/>
      <c r="M8" s="16"/>
      <c r="N8" s="1" t="s">
        <v>12</v>
      </c>
      <c r="O8" s="5" t="s">
        <v>19</v>
      </c>
      <c r="P8" s="88">
        <v>309.686</v>
      </c>
      <c r="Q8" s="88">
        <v>151.5</v>
      </c>
      <c r="R8" s="88">
        <v>145.3</v>
      </c>
      <c r="S8" s="86">
        <f t="shared" si="0"/>
        <v>95.90759075907592</v>
      </c>
      <c r="T8" s="87">
        <f>R8-Q8</f>
        <v>-6.199999999999989</v>
      </c>
      <c r="U8" s="86">
        <f t="shared" si="1"/>
        <v>46.918491633460995</v>
      </c>
      <c r="V8" s="87">
        <f>R8-P8</f>
        <v>-164.38599999999997</v>
      </c>
      <c r="X8" s="51"/>
      <c r="Y8" s="55" t="s">
        <v>12</v>
      </c>
      <c r="Z8" s="52" t="s">
        <v>19</v>
      </c>
      <c r="AA8" s="52">
        <v>380.1</v>
      </c>
      <c r="AB8" s="57">
        <v>250.393</v>
      </c>
      <c r="AC8" s="57">
        <v>159</v>
      </c>
      <c r="AD8" s="57">
        <f>AC8/AB8*100</f>
        <v>63.500177720623185</v>
      </c>
      <c r="AE8" s="52">
        <f>AC8-AB8</f>
        <v>-91.393</v>
      </c>
      <c r="AF8" s="56">
        <f>AC8/AA8</f>
        <v>0.4183109707971586</v>
      </c>
      <c r="AG8" s="52">
        <f>AC8-AA8</f>
        <v>-221.10000000000002</v>
      </c>
      <c r="AI8" s="51">
        <v>3</v>
      </c>
      <c r="AJ8" s="128" t="s">
        <v>73</v>
      </c>
      <c r="AK8" s="52" t="s">
        <v>19</v>
      </c>
      <c r="AL8" s="57">
        <v>184.1</v>
      </c>
      <c r="AM8" s="57">
        <v>184.1</v>
      </c>
      <c r="AN8" s="57">
        <v>82.7</v>
      </c>
      <c r="AO8" s="72">
        <f>AM8/AL8*100</f>
        <v>100</v>
      </c>
      <c r="AP8" s="52">
        <f>AM8-AL8</f>
        <v>0</v>
      </c>
      <c r="AQ8" s="57">
        <v>135.9</v>
      </c>
      <c r="AR8" s="56">
        <f aca="true" t="shared" si="2" ref="AR8:AR28">AM8/AQ8</f>
        <v>1.35467255334805</v>
      </c>
      <c r="AS8" s="72">
        <f aca="true" t="shared" si="3" ref="AS8:AS30">AM8-AQ8</f>
        <v>48.19999999999999</v>
      </c>
    </row>
    <row r="9" spans="1:45" ht="21.75" customHeight="1" hidden="1">
      <c r="A9" s="50"/>
      <c r="B9" s="17"/>
      <c r="C9" s="13"/>
      <c r="D9" s="7"/>
      <c r="E9" s="30"/>
      <c r="F9" s="40"/>
      <c r="G9" s="40"/>
      <c r="H9" s="49"/>
      <c r="I9" s="23"/>
      <c r="J9" s="12"/>
      <c r="K9" s="23"/>
      <c r="L9" s="110"/>
      <c r="M9" s="17"/>
      <c r="N9" s="13"/>
      <c r="O9" s="7"/>
      <c r="P9" s="89"/>
      <c r="Q9" s="90"/>
      <c r="R9" s="89"/>
      <c r="S9" s="86"/>
      <c r="T9" s="94"/>
      <c r="U9" s="86"/>
      <c r="V9" s="94"/>
      <c r="X9" s="58"/>
      <c r="Y9" s="59"/>
      <c r="Z9" s="60"/>
      <c r="AA9" s="73"/>
      <c r="AB9" s="148"/>
      <c r="AC9" s="72"/>
      <c r="AD9" s="127"/>
      <c r="AE9" s="70"/>
      <c r="AF9" s="138"/>
      <c r="AG9" s="70"/>
      <c r="AI9" s="58"/>
      <c r="AJ9" s="155" t="s">
        <v>85</v>
      </c>
      <c r="AK9" s="52" t="s">
        <v>19</v>
      </c>
      <c r="AL9" s="57">
        <v>298.8</v>
      </c>
      <c r="AM9" s="57">
        <v>267.1</v>
      </c>
      <c r="AN9" s="57">
        <v>349.7</v>
      </c>
      <c r="AO9" s="72">
        <f>AM9/AL9*100</f>
        <v>89.3908969210174</v>
      </c>
      <c r="AP9" s="52">
        <f>AM9-AL9</f>
        <v>-31.69999999999999</v>
      </c>
      <c r="AQ9" s="57">
        <v>0</v>
      </c>
      <c r="AR9" s="56">
        <v>0</v>
      </c>
      <c r="AS9" s="72">
        <f>AM9-AQ9</f>
        <v>267.1</v>
      </c>
    </row>
    <row r="10" spans="1:48" ht="21.75" customHeight="1">
      <c r="A10" s="50"/>
      <c r="B10" s="17"/>
      <c r="C10" s="13"/>
      <c r="D10" s="7"/>
      <c r="E10" s="30"/>
      <c r="F10" s="40"/>
      <c r="G10" s="40"/>
      <c r="H10" s="49"/>
      <c r="I10" s="23"/>
      <c r="J10" s="12"/>
      <c r="K10" s="23"/>
      <c r="L10" s="110"/>
      <c r="M10" s="17"/>
      <c r="N10" s="13"/>
      <c r="O10" s="7"/>
      <c r="P10" s="89"/>
      <c r="Q10" s="90"/>
      <c r="R10" s="89"/>
      <c r="S10" s="86"/>
      <c r="T10" s="94"/>
      <c r="U10" s="86"/>
      <c r="V10" s="94"/>
      <c r="X10" s="58"/>
      <c r="Y10" s="59"/>
      <c r="Z10" s="60"/>
      <c r="AA10" s="73"/>
      <c r="AB10" s="148"/>
      <c r="AC10" s="72"/>
      <c r="AD10" s="127"/>
      <c r="AE10" s="70"/>
      <c r="AF10" s="138"/>
      <c r="AG10" s="70"/>
      <c r="AI10" s="58">
        <v>4</v>
      </c>
      <c r="AJ10" s="149" t="s">
        <v>76</v>
      </c>
      <c r="AK10" s="52" t="s">
        <v>19</v>
      </c>
      <c r="AL10" s="129">
        <v>2644.7</v>
      </c>
      <c r="AM10" s="129">
        <v>2856.6</v>
      </c>
      <c r="AN10" s="57"/>
      <c r="AO10" s="72">
        <f>AM10/AL10*100</f>
        <v>108.01225091692821</v>
      </c>
      <c r="AP10" s="52">
        <f>AM10-AL10</f>
        <v>211.9000000000001</v>
      </c>
      <c r="AQ10" s="57">
        <v>1655.8</v>
      </c>
      <c r="AR10" s="56">
        <f>AM10/AQ10</f>
        <v>1.725208358497403</v>
      </c>
      <c r="AS10" s="72">
        <f>AM10-AQ10</f>
        <v>1200.8</v>
      </c>
      <c r="AV10" t="s">
        <v>63</v>
      </c>
    </row>
    <row r="11" spans="1:45" ht="21.75" customHeight="1">
      <c r="A11" s="50"/>
      <c r="B11" s="17"/>
      <c r="C11" s="13"/>
      <c r="D11" s="7"/>
      <c r="E11" s="30"/>
      <c r="F11" s="40"/>
      <c r="G11" s="40"/>
      <c r="H11" s="49"/>
      <c r="I11" s="23"/>
      <c r="J11" s="12"/>
      <c r="K11" s="23"/>
      <c r="L11" s="110"/>
      <c r="M11" s="17"/>
      <c r="N11" s="13"/>
      <c r="O11" s="7"/>
      <c r="P11" s="89"/>
      <c r="Q11" s="90"/>
      <c r="R11" s="89"/>
      <c r="S11" s="86"/>
      <c r="T11" s="94"/>
      <c r="U11" s="86"/>
      <c r="V11" s="94"/>
      <c r="X11" s="58"/>
      <c r="Y11" s="59"/>
      <c r="Z11" s="60"/>
      <c r="AA11" s="73"/>
      <c r="AB11" s="148"/>
      <c r="AC11" s="72"/>
      <c r="AD11" s="127"/>
      <c r="AE11" s="70"/>
      <c r="AF11" s="138"/>
      <c r="AG11" s="70"/>
      <c r="AI11" s="58">
        <v>5</v>
      </c>
      <c r="AJ11" s="149" t="s">
        <v>77</v>
      </c>
      <c r="AK11" s="52" t="s">
        <v>19</v>
      </c>
      <c r="AL11" s="129"/>
      <c r="AM11" s="129">
        <v>2723.2</v>
      </c>
      <c r="AN11" s="57"/>
      <c r="AO11" s="72"/>
      <c r="AP11" s="52"/>
      <c r="AQ11" s="57">
        <v>1715.7</v>
      </c>
      <c r="AR11" s="56">
        <f>AM11/AQ11</f>
        <v>1.587223873637582</v>
      </c>
      <c r="AS11" s="72">
        <f>AM11-AQ11</f>
        <v>1007.4999999999998</v>
      </c>
    </row>
    <row r="12" spans="1:45" ht="17.25">
      <c r="A12" s="50"/>
      <c r="B12" s="17">
        <v>3</v>
      </c>
      <c r="C12" s="13" t="s">
        <v>7</v>
      </c>
      <c r="D12" s="7" t="s">
        <v>20</v>
      </c>
      <c r="E12" s="31">
        <v>3.5</v>
      </c>
      <c r="F12" s="47">
        <v>4.96</v>
      </c>
      <c r="G12" s="47">
        <v>4.96</v>
      </c>
      <c r="H12" s="49">
        <f>IF(F12=0,0,G12/F12*100)</f>
        <v>100</v>
      </c>
      <c r="I12" s="21">
        <f>G12-F12</f>
        <v>0</v>
      </c>
      <c r="J12" s="12">
        <f>IF(E12=0,0,G12/E12*100)</f>
        <v>141.7142857142857</v>
      </c>
      <c r="K12" s="21">
        <f>G12-E12</f>
        <v>1.46</v>
      </c>
      <c r="L12" s="45"/>
      <c r="M12" s="17">
        <v>3</v>
      </c>
      <c r="N12" s="13" t="s">
        <v>7</v>
      </c>
      <c r="O12" s="7" t="s">
        <v>20</v>
      </c>
      <c r="P12" s="89">
        <v>12.21</v>
      </c>
      <c r="Q12" s="90">
        <v>10.23</v>
      </c>
      <c r="R12" s="89">
        <v>10.23</v>
      </c>
      <c r="S12" s="86">
        <f t="shared" si="0"/>
        <v>100</v>
      </c>
      <c r="T12" s="91">
        <f>R12-Q12</f>
        <v>0</v>
      </c>
      <c r="U12" s="86">
        <f t="shared" si="1"/>
        <v>83.78378378378379</v>
      </c>
      <c r="V12" s="91">
        <f>R12-P12</f>
        <v>-1.9800000000000004</v>
      </c>
      <c r="X12" s="58">
        <v>3</v>
      </c>
      <c r="Y12" s="59" t="s">
        <v>7</v>
      </c>
      <c r="Z12" s="60" t="s">
        <v>20</v>
      </c>
      <c r="AA12" s="62">
        <v>13.15</v>
      </c>
      <c r="AB12" s="63">
        <v>10.23</v>
      </c>
      <c r="AC12" s="62">
        <v>10.23</v>
      </c>
      <c r="AD12" s="64">
        <f>AC12/AB12*100</f>
        <v>100</v>
      </c>
      <c r="AE12" s="65">
        <f>AC12-AB12</f>
        <v>0</v>
      </c>
      <c r="AF12" s="65">
        <f>AC12/AA12*100</f>
        <v>77.79467680608366</v>
      </c>
      <c r="AG12" s="65">
        <f>AC12-AA12</f>
        <v>-2.92</v>
      </c>
      <c r="AI12" s="58">
        <v>6</v>
      </c>
      <c r="AJ12" s="59" t="s">
        <v>7</v>
      </c>
      <c r="AK12" s="60" t="s">
        <v>20</v>
      </c>
      <c r="AL12" s="154">
        <v>1.3</v>
      </c>
      <c r="AM12" s="154">
        <v>1.47</v>
      </c>
      <c r="AN12" s="123"/>
      <c r="AO12" s="172">
        <v>100</v>
      </c>
      <c r="AP12" s="62">
        <f>AM12-AL12</f>
        <v>0.16999999999999993</v>
      </c>
      <c r="AQ12" s="62">
        <v>1.69</v>
      </c>
      <c r="AR12" s="151">
        <f>AM12/AQ12</f>
        <v>0.8698224852071006</v>
      </c>
      <c r="AS12" s="174">
        <f t="shared" si="3"/>
        <v>-0.21999999999999997</v>
      </c>
    </row>
    <row r="13" spans="1:45" ht="12.75" customHeight="1">
      <c r="A13" s="50"/>
      <c r="B13" s="18"/>
      <c r="C13" s="11" t="s">
        <v>8</v>
      </c>
      <c r="D13" s="8"/>
      <c r="E13" s="32"/>
      <c r="F13" s="48"/>
      <c r="G13" s="48"/>
      <c r="H13" s="22"/>
      <c r="I13" s="23"/>
      <c r="J13" s="45"/>
      <c r="K13" s="23"/>
      <c r="L13" s="110"/>
      <c r="M13" s="18"/>
      <c r="N13" s="11" t="s">
        <v>8</v>
      </c>
      <c r="O13" s="8"/>
      <c r="P13" s="92"/>
      <c r="Q13" s="93"/>
      <c r="R13" s="92"/>
      <c r="S13" s="116"/>
      <c r="T13" s="94"/>
      <c r="U13" s="117"/>
      <c r="V13" s="94"/>
      <c r="X13" s="66"/>
      <c r="Y13" s="67" t="s">
        <v>8</v>
      </c>
      <c r="Z13" s="68"/>
      <c r="AA13" s="69"/>
      <c r="AB13" s="68"/>
      <c r="AC13" s="69"/>
      <c r="AE13" s="70"/>
      <c r="AG13" s="70"/>
      <c r="AI13" s="66"/>
      <c r="AJ13" s="67" t="s">
        <v>8</v>
      </c>
      <c r="AK13" s="68"/>
      <c r="AL13" s="142"/>
      <c r="AM13" s="142"/>
      <c r="AN13" s="124"/>
      <c r="AO13" s="173"/>
      <c r="AP13" s="69"/>
      <c r="AQ13" s="142"/>
      <c r="AR13" s="152"/>
      <c r="AS13" s="175"/>
    </row>
    <row r="14" spans="1:45" ht="27.75" customHeight="1">
      <c r="A14" s="50"/>
      <c r="B14" s="17"/>
      <c r="C14" s="13" t="s">
        <v>36</v>
      </c>
      <c r="D14" s="7" t="s">
        <v>20</v>
      </c>
      <c r="E14" s="31">
        <v>1.8</v>
      </c>
      <c r="F14" s="47">
        <v>4.81</v>
      </c>
      <c r="G14" s="46">
        <v>4.81</v>
      </c>
      <c r="H14" s="12">
        <f aca="true" t="shared" si="4" ref="H14:H26">IF(F14=0,0,G14/F14*100)</f>
        <v>100</v>
      </c>
      <c r="I14" s="24">
        <f>G14-F14</f>
        <v>0</v>
      </c>
      <c r="J14" s="12">
        <f aca="true" t="shared" si="5" ref="J14:J26">IF(E14=0,0,G14/E14*100)</f>
        <v>267.22222222222223</v>
      </c>
      <c r="K14" s="24">
        <f>G14-E14</f>
        <v>3.01</v>
      </c>
      <c r="L14" s="45"/>
      <c r="M14" s="17"/>
      <c r="N14" s="13" t="s">
        <v>36</v>
      </c>
      <c r="O14" s="7" t="s">
        <v>20</v>
      </c>
      <c r="P14" s="89">
        <v>7.33</v>
      </c>
      <c r="Q14" s="103">
        <v>10.08</v>
      </c>
      <c r="R14" s="104">
        <v>10.08</v>
      </c>
      <c r="S14" s="86">
        <f t="shared" si="0"/>
        <v>100</v>
      </c>
      <c r="T14" s="95">
        <f>R14-Q14</f>
        <v>0</v>
      </c>
      <c r="U14" s="86">
        <f t="shared" si="1"/>
        <v>137.51705320600274</v>
      </c>
      <c r="V14" s="95">
        <f>R14-P14</f>
        <v>2.75</v>
      </c>
      <c r="X14" s="58"/>
      <c r="Y14" s="59" t="s">
        <v>41</v>
      </c>
      <c r="Z14" s="60" t="s">
        <v>20</v>
      </c>
      <c r="AA14" s="62">
        <v>7.33</v>
      </c>
      <c r="AB14" s="63">
        <v>10.08</v>
      </c>
      <c r="AC14" s="62">
        <v>10.08</v>
      </c>
      <c r="AD14" s="71">
        <f>AC14/AB14*100</f>
        <v>100</v>
      </c>
      <c r="AE14" s="72">
        <f>AC14-AB14</f>
        <v>0</v>
      </c>
      <c r="AF14" s="72">
        <f>AC14/AA14*100</f>
        <v>137.51705320600274</v>
      </c>
      <c r="AG14" s="72">
        <f>AC14-AA14</f>
        <v>2.75</v>
      </c>
      <c r="AI14" s="58"/>
      <c r="AJ14" s="59" t="s">
        <v>41</v>
      </c>
      <c r="AK14" s="60" t="s">
        <v>20</v>
      </c>
      <c r="AL14" s="154">
        <v>1</v>
      </c>
      <c r="AM14" s="154">
        <v>1.06</v>
      </c>
      <c r="AN14" s="125"/>
      <c r="AO14" s="57">
        <v>100</v>
      </c>
      <c r="AP14" s="141">
        <f>AM14-AL14</f>
        <v>0.06000000000000005</v>
      </c>
      <c r="AQ14" s="62">
        <v>1.42</v>
      </c>
      <c r="AR14" s="153">
        <f>AM14/AQ14</f>
        <v>0.7464788732394367</v>
      </c>
      <c r="AS14" s="154">
        <f t="shared" si="3"/>
        <v>-0.3599999999999999</v>
      </c>
    </row>
    <row r="15" spans="1:52" ht="28.5" customHeight="1">
      <c r="A15" s="50"/>
      <c r="B15" s="17">
        <v>4</v>
      </c>
      <c r="C15" s="13" t="s">
        <v>39</v>
      </c>
      <c r="D15" s="7" t="s">
        <v>21</v>
      </c>
      <c r="E15" s="30">
        <v>20</v>
      </c>
      <c r="F15" s="29">
        <v>21</v>
      </c>
      <c r="G15" s="41">
        <v>21</v>
      </c>
      <c r="H15" s="12">
        <f t="shared" si="4"/>
        <v>100</v>
      </c>
      <c r="I15" s="24">
        <f>G15-F15</f>
        <v>0</v>
      </c>
      <c r="J15" s="12">
        <f t="shared" si="5"/>
        <v>105</v>
      </c>
      <c r="K15" s="24">
        <f>G15-E15</f>
        <v>1</v>
      </c>
      <c r="L15" s="45"/>
      <c r="M15" s="17">
        <v>4</v>
      </c>
      <c r="N15" s="13" t="s">
        <v>39</v>
      </c>
      <c r="O15" s="7" t="s">
        <v>21</v>
      </c>
      <c r="P15" s="96">
        <v>22</v>
      </c>
      <c r="Q15" s="97">
        <v>27</v>
      </c>
      <c r="R15" s="96">
        <v>27</v>
      </c>
      <c r="S15" s="86">
        <f t="shared" si="0"/>
        <v>100</v>
      </c>
      <c r="T15" s="95">
        <f>R15-Q15</f>
        <v>0</v>
      </c>
      <c r="U15" s="86">
        <f t="shared" si="1"/>
        <v>122.72727272727273</v>
      </c>
      <c r="V15" s="95">
        <f>R15-P15</f>
        <v>5</v>
      </c>
      <c r="X15" s="58">
        <v>4</v>
      </c>
      <c r="Y15" s="59" t="s">
        <v>42</v>
      </c>
      <c r="Z15" s="60" t="s">
        <v>21</v>
      </c>
      <c r="AA15" s="73">
        <v>25</v>
      </c>
      <c r="AB15" s="60">
        <v>29</v>
      </c>
      <c r="AC15" s="73">
        <v>29</v>
      </c>
      <c r="AD15" s="71">
        <f>AC15/AB15*100</f>
        <v>100</v>
      </c>
      <c r="AE15" s="72">
        <f>AC15-AB15</f>
        <v>0</v>
      </c>
      <c r="AF15" s="72">
        <f>AC15/AA15*100</f>
        <v>115.99999999999999</v>
      </c>
      <c r="AG15" s="72">
        <f>AC15-AA15</f>
        <v>4</v>
      </c>
      <c r="AI15" s="58">
        <v>7</v>
      </c>
      <c r="AJ15" s="59" t="s">
        <v>55</v>
      </c>
      <c r="AK15" s="60" t="s">
        <v>21</v>
      </c>
      <c r="AL15" s="52">
        <v>14</v>
      </c>
      <c r="AM15" s="73">
        <v>14</v>
      </c>
      <c r="AN15" s="126"/>
      <c r="AO15" s="72">
        <f>AM15/AL15*100</f>
        <v>100</v>
      </c>
      <c r="AP15" s="141">
        <f>AM15-AL15</f>
        <v>0</v>
      </c>
      <c r="AQ15" s="52">
        <v>14</v>
      </c>
      <c r="AR15" s="153">
        <f>AM15/AQ15</f>
        <v>1</v>
      </c>
      <c r="AS15" s="141">
        <f t="shared" si="3"/>
        <v>0</v>
      </c>
      <c r="AU15" t="s">
        <v>63</v>
      </c>
      <c r="AZ15" t="s">
        <v>63</v>
      </c>
    </row>
    <row r="16" spans="1:45" ht="18.75" customHeight="1">
      <c r="A16" s="50"/>
      <c r="B16" s="16">
        <v>5</v>
      </c>
      <c r="C16" s="1" t="s">
        <v>9</v>
      </c>
      <c r="D16" s="5" t="s">
        <v>22</v>
      </c>
      <c r="E16" s="28">
        <v>118.5</v>
      </c>
      <c r="F16" s="29">
        <v>61.3</v>
      </c>
      <c r="G16" s="29">
        <v>61.3</v>
      </c>
      <c r="H16" s="12">
        <f t="shared" si="4"/>
        <v>100</v>
      </c>
      <c r="I16" s="20">
        <f aca="true" t="shared" si="6" ref="I16:I24">G16-F16</f>
        <v>0</v>
      </c>
      <c r="J16" s="12">
        <f t="shared" si="5"/>
        <v>51.72995780590717</v>
      </c>
      <c r="K16" s="25">
        <f aca="true" t="shared" si="7" ref="K16:K24">G16-E16</f>
        <v>-57.2</v>
      </c>
      <c r="L16" s="111"/>
      <c r="M16" s="16">
        <v>5</v>
      </c>
      <c r="N16" s="1" t="s">
        <v>9</v>
      </c>
      <c r="O16" s="5" t="s">
        <v>22</v>
      </c>
      <c r="P16" s="85">
        <v>340.2</v>
      </c>
      <c r="Q16" s="85">
        <v>116.3</v>
      </c>
      <c r="R16" s="85">
        <v>116.3</v>
      </c>
      <c r="S16" s="86">
        <f t="shared" si="0"/>
        <v>100</v>
      </c>
      <c r="T16" s="87">
        <f aca="true" t="shared" si="8" ref="T16:T24">R16-Q16</f>
        <v>0</v>
      </c>
      <c r="U16" s="86">
        <f t="shared" si="1"/>
        <v>34.18577307466196</v>
      </c>
      <c r="V16" s="98">
        <f aca="true" t="shared" si="9" ref="V16:V24">R16-P16</f>
        <v>-223.89999999999998</v>
      </c>
      <c r="X16" s="51">
        <v>5</v>
      </c>
      <c r="Y16" s="55" t="s">
        <v>9</v>
      </c>
      <c r="Z16" s="52" t="s">
        <v>22</v>
      </c>
      <c r="AA16" s="52">
        <v>345.2</v>
      </c>
      <c r="AB16" s="52">
        <v>116.3</v>
      </c>
      <c r="AC16" s="52">
        <v>116.3</v>
      </c>
      <c r="AD16" s="57">
        <f aca="true" t="shared" si="10" ref="AD16:AD24">AC16/AB16*100</f>
        <v>100</v>
      </c>
      <c r="AE16" s="52">
        <f aca="true" t="shared" si="11" ref="AE16:AE24">AC16-AB16</f>
        <v>0</v>
      </c>
      <c r="AF16" s="56">
        <f>AC16/AA16</f>
        <v>0.3369061413673233</v>
      </c>
      <c r="AG16" s="74">
        <f aca="true" t="shared" si="12" ref="AG16:AG24">AC16-AA16</f>
        <v>-228.89999999999998</v>
      </c>
      <c r="AI16" s="51">
        <v>8</v>
      </c>
      <c r="AJ16" s="55" t="s">
        <v>9</v>
      </c>
      <c r="AK16" s="52" t="s">
        <v>22</v>
      </c>
      <c r="AL16" s="74">
        <v>190</v>
      </c>
      <c r="AM16" s="74">
        <v>194</v>
      </c>
      <c r="AN16" s="52" t="s">
        <v>84</v>
      </c>
      <c r="AO16" s="72">
        <f>AM16/AL16*100</f>
        <v>102.10526315789474</v>
      </c>
      <c r="AP16" s="52">
        <f aca="true" t="shared" si="13" ref="AP16:AP24">AM16-AL16</f>
        <v>4</v>
      </c>
      <c r="AQ16" s="74">
        <v>264</v>
      </c>
      <c r="AR16" s="153">
        <f>AM16/AQ16</f>
        <v>0.7348484848484849</v>
      </c>
      <c r="AS16" s="72">
        <f t="shared" si="3"/>
        <v>-70</v>
      </c>
    </row>
    <row r="17" spans="1:48" ht="17.25">
      <c r="A17" s="50"/>
      <c r="B17" s="16">
        <v>6</v>
      </c>
      <c r="C17" s="1" t="s">
        <v>10</v>
      </c>
      <c r="D17" s="5" t="s">
        <v>23</v>
      </c>
      <c r="E17" s="35">
        <v>87.9</v>
      </c>
      <c r="F17" s="29">
        <v>109</v>
      </c>
      <c r="G17" s="29">
        <v>109</v>
      </c>
      <c r="H17" s="12">
        <f t="shared" si="4"/>
        <v>100</v>
      </c>
      <c r="I17" s="20">
        <f t="shared" si="6"/>
        <v>0</v>
      </c>
      <c r="J17" s="12">
        <f t="shared" si="5"/>
        <v>124.00455062571103</v>
      </c>
      <c r="K17" s="25">
        <f t="shared" si="7"/>
        <v>21.099999999999994</v>
      </c>
      <c r="L17" s="111"/>
      <c r="M17" s="16">
        <v>6</v>
      </c>
      <c r="N17" s="1" t="s">
        <v>10</v>
      </c>
      <c r="O17" s="5" t="s">
        <v>23</v>
      </c>
      <c r="P17" s="85">
        <v>379.4</v>
      </c>
      <c r="Q17" s="88">
        <v>210.28</v>
      </c>
      <c r="R17" s="88">
        <v>210.28</v>
      </c>
      <c r="S17" s="86">
        <f t="shared" si="0"/>
        <v>100</v>
      </c>
      <c r="T17" s="87">
        <f t="shared" si="8"/>
        <v>0</v>
      </c>
      <c r="U17" s="86">
        <f t="shared" si="1"/>
        <v>55.42435424354244</v>
      </c>
      <c r="V17" s="98">
        <f t="shared" si="9"/>
        <v>-169.11999999999998</v>
      </c>
      <c r="X17" s="51">
        <v>6</v>
      </c>
      <c r="Y17" s="55" t="s">
        <v>10</v>
      </c>
      <c r="Z17" s="52" t="s">
        <v>23</v>
      </c>
      <c r="AA17" s="52">
        <v>1495.8</v>
      </c>
      <c r="AB17" s="52">
        <v>1476.7</v>
      </c>
      <c r="AC17" s="52">
        <v>1476.7</v>
      </c>
      <c r="AD17" s="57">
        <f t="shared" si="10"/>
        <v>100</v>
      </c>
      <c r="AE17" s="52">
        <f t="shared" si="11"/>
        <v>0</v>
      </c>
      <c r="AF17" s="56">
        <f>AC17/AA17</f>
        <v>0.987230913223693</v>
      </c>
      <c r="AG17" s="74">
        <f t="shared" si="12"/>
        <v>-19.09999999999991</v>
      </c>
      <c r="AI17" s="51">
        <v>9</v>
      </c>
      <c r="AJ17" s="55" t="s">
        <v>10</v>
      </c>
      <c r="AK17" s="52" t="s">
        <v>23</v>
      </c>
      <c r="AL17" s="52">
        <v>78.5</v>
      </c>
      <c r="AM17" s="52">
        <v>78.5</v>
      </c>
      <c r="AN17" s="52"/>
      <c r="AO17" s="72">
        <f>AM17/AL17*100</f>
        <v>100</v>
      </c>
      <c r="AP17" s="141">
        <f>AM17-AL17</f>
        <v>0</v>
      </c>
      <c r="AQ17" s="57">
        <v>60</v>
      </c>
      <c r="AR17" s="153">
        <f>AM17/AQ17</f>
        <v>1.3083333333333333</v>
      </c>
      <c r="AS17" s="72">
        <f t="shared" si="3"/>
        <v>18.5</v>
      </c>
      <c r="AV17" t="s">
        <v>83</v>
      </c>
    </row>
    <row r="18" spans="1:45" ht="18" customHeight="1">
      <c r="A18" s="50"/>
      <c r="B18" s="16">
        <v>7</v>
      </c>
      <c r="C18" s="1" t="s">
        <v>11</v>
      </c>
      <c r="D18" s="5" t="s">
        <v>23</v>
      </c>
      <c r="E18" s="28">
        <v>44.4</v>
      </c>
      <c r="F18" s="29">
        <v>45.5</v>
      </c>
      <c r="G18" s="29">
        <v>45.5</v>
      </c>
      <c r="H18" s="12">
        <f t="shared" si="4"/>
        <v>100</v>
      </c>
      <c r="I18" s="20">
        <f t="shared" si="6"/>
        <v>0</v>
      </c>
      <c r="J18" s="12">
        <f t="shared" si="5"/>
        <v>102.47747747747749</v>
      </c>
      <c r="K18" s="25">
        <f t="shared" si="7"/>
        <v>1.1000000000000014</v>
      </c>
      <c r="L18" s="111"/>
      <c r="M18" s="16">
        <v>7</v>
      </c>
      <c r="N18" s="1" t="s">
        <v>11</v>
      </c>
      <c r="O18" s="5" t="s">
        <v>23</v>
      </c>
      <c r="P18" s="85">
        <v>81.6</v>
      </c>
      <c r="Q18" s="85">
        <v>68.75</v>
      </c>
      <c r="R18" s="85">
        <v>68.75</v>
      </c>
      <c r="S18" s="86">
        <f t="shared" si="0"/>
        <v>100</v>
      </c>
      <c r="T18" s="87">
        <f t="shared" si="8"/>
        <v>0</v>
      </c>
      <c r="U18" s="86">
        <f t="shared" si="1"/>
        <v>84.25245098039215</v>
      </c>
      <c r="V18" s="98">
        <f t="shared" si="9"/>
        <v>-12.849999999999994</v>
      </c>
      <c r="X18" s="51">
        <v>7</v>
      </c>
      <c r="Y18" s="55" t="s">
        <v>11</v>
      </c>
      <c r="Z18" s="52" t="s">
        <v>23</v>
      </c>
      <c r="AA18" s="52">
        <v>107.7</v>
      </c>
      <c r="AB18" s="52">
        <v>91.3</v>
      </c>
      <c r="AC18" s="52">
        <v>91.3</v>
      </c>
      <c r="AD18" s="57">
        <f t="shared" si="10"/>
        <v>100</v>
      </c>
      <c r="AE18" s="52">
        <f t="shared" si="11"/>
        <v>0</v>
      </c>
      <c r="AF18" s="56">
        <f>AC18/AA18</f>
        <v>0.8477251624883937</v>
      </c>
      <c r="AG18" s="74">
        <f t="shared" si="12"/>
        <v>-16.400000000000006</v>
      </c>
      <c r="AI18" s="51">
        <v>10</v>
      </c>
      <c r="AJ18" s="55" t="s">
        <v>58</v>
      </c>
      <c r="AK18" s="52" t="s">
        <v>23</v>
      </c>
      <c r="AL18" s="57">
        <v>58.3</v>
      </c>
      <c r="AM18" s="57">
        <v>58.3</v>
      </c>
      <c r="AN18" s="52"/>
      <c r="AO18" s="57">
        <f aca="true" t="shared" si="14" ref="AO18:AO24">AM18/AL18*100</f>
        <v>100</v>
      </c>
      <c r="AP18" s="52">
        <f t="shared" si="13"/>
        <v>0</v>
      </c>
      <c r="AQ18" s="57">
        <v>63.8</v>
      </c>
      <c r="AR18" s="56">
        <f t="shared" si="2"/>
        <v>0.9137931034482759</v>
      </c>
      <c r="AS18" s="72">
        <f t="shared" si="3"/>
        <v>-5.5</v>
      </c>
    </row>
    <row r="19" spans="1:45" ht="30" customHeight="1">
      <c r="A19" s="50"/>
      <c r="B19" s="19">
        <v>8</v>
      </c>
      <c r="C19" s="14" t="s">
        <v>13</v>
      </c>
      <c r="D19" s="6" t="s">
        <v>19</v>
      </c>
      <c r="E19" s="37">
        <v>2282.6</v>
      </c>
      <c r="F19" s="44">
        <v>2901.7</v>
      </c>
      <c r="G19" s="36">
        <v>2205.5</v>
      </c>
      <c r="H19" s="12">
        <f t="shared" si="4"/>
        <v>76.00716821173795</v>
      </c>
      <c r="I19" s="21">
        <f t="shared" si="6"/>
        <v>-696.1999999999998</v>
      </c>
      <c r="J19" s="12">
        <f t="shared" si="5"/>
        <v>96.6222728467537</v>
      </c>
      <c r="K19" s="21">
        <f t="shared" si="7"/>
        <v>-77.09999999999991</v>
      </c>
      <c r="L19" s="45"/>
      <c r="M19" s="19">
        <v>8</v>
      </c>
      <c r="N19" s="14" t="s">
        <v>13</v>
      </c>
      <c r="O19" s="4" t="s">
        <v>19</v>
      </c>
      <c r="P19" s="118">
        <v>3966.665</v>
      </c>
      <c r="Q19" s="107">
        <v>10468.4</v>
      </c>
      <c r="R19" s="118">
        <v>3473.96</v>
      </c>
      <c r="S19" s="86">
        <f t="shared" si="0"/>
        <v>33.18520499789844</v>
      </c>
      <c r="T19" s="91">
        <f t="shared" si="8"/>
        <v>-6994.44</v>
      </c>
      <c r="U19" s="86">
        <f t="shared" si="1"/>
        <v>87.57886032725224</v>
      </c>
      <c r="V19" s="91">
        <f t="shared" si="9"/>
        <v>-492.7049999999999</v>
      </c>
      <c r="X19" s="75">
        <v>8</v>
      </c>
      <c r="Y19" s="76" t="s">
        <v>13</v>
      </c>
      <c r="Z19" s="54" t="s">
        <v>19</v>
      </c>
      <c r="AA19" s="70">
        <v>8778.7</v>
      </c>
      <c r="AB19" s="54">
        <v>10437.6</v>
      </c>
      <c r="AC19" s="70">
        <v>9702.9</v>
      </c>
      <c r="AD19" s="64">
        <f t="shared" si="10"/>
        <v>92.96102552310876</v>
      </c>
      <c r="AE19" s="65">
        <f t="shared" si="11"/>
        <v>-734.7000000000007</v>
      </c>
      <c r="AF19" s="65">
        <f>AC19/AA19*100</f>
        <v>110.52775467893878</v>
      </c>
      <c r="AG19" s="65">
        <f t="shared" si="12"/>
        <v>924.1999999999989</v>
      </c>
      <c r="AI19" s="75">
        <v>11</v>
      </c>
      <c r="AJ19" s="76" t="s">
        <v>59</v>
      </c>
      <c r="AK19" s="54" t="s">
        <v>19</v>
      </c>
      <c r="AL19" s="150">
        <v>24560.7</v>
      </c>
      <c r="AM19" s="129">
        <v>24461.2</v>
      </c>
      <c r="AN19" s="129">
        <v>24560.7</v>
      </c>
      <c r="AO19" s="64">
        <f t="shared" si="14"/>
        <v>99.59488125338447</v>
      </c>
      <c r="AP19" s="65">
        <f t="shared" si="13"/>
        <v>-99.5</v>
      </c>
      <c r="AQ19" s="70">
        <v>23654.4</v>
      </c>
      <c r="AR19" s="56">
        <f t="shared" si="2"/>
        <v>1.0341078192640691</v>
      </c>
      <c r="AS19" s="72">
        <f t="shared" si="3"/>
        <v>806.7999999999993</v>
      </c>
    </row>
    <row r="20" spans="1:51" ht="27.75" customHeight="1">
      <c r="A20" s="50"/>
      <c r="B20" s="16">
        <v>9</v>
      </c>
      <c r="C20" s="1" t="s">
        <v>14</v>
      </c>
      <c r="D20" s="5" t="s">
        <v>24</v>
      </c>
      <c r="E20" s="20">
        <v>3719634</v>
      </c>
      <c r="F20" s="20">
        <v>3762302</v>
      </c>
      <c r="G20" s="20">
        <v>3747547</v>
      </c>
      <c r="H20" s="12">
        <f t="shared" si="4"/>
        <v>99.6078198932462</v>
      </c>
      <c r="I20" s="20">
        <f t="shared" si="6"/>
        <v>-14755</v>
      </c>
      <c r="J20" s="12">
        <f t="shared" si="5"/>
        <v>100.75042329433488</v>
      </c>
      <c r="K20" s="26">
        <f t="shared" si="7"/>
        <v>27913</v>
      </c>
      <c r="L20" s="112"/>
      <c r="M20" s="16">
        <v>9</v>
      </c>
      <c r="N20" s="1" t="s">
        <v>14</v>
      </c>
      <c r="O20" s="5" t="s">
        <v>24</v>
      </c>
      <c r="P20" s="87">
        <v>10330057</v>
      </c>
      <c r="Q20" s="87">
        <v>6322786</v>
      </c>
      <c r="R20" s="87">
        <v>6286004</v>
      </c>
      <c r="S20" s="86">
        <f t="shared" si="0"/>
        <v>99.41826277213873</v>
      </c>
      <c r="T20" s="87">
        <f t="shared" si="8"/>
        <v>-36782</v>
      </c>
      <c r="U20" s="86">
        <f t="shared" si="1"/>
        <v>60.85159065434005</v>
      </c>
      <c r="V20" s="99">
        <f t="shared" si="9"/>
        <v>-4044053</v>
      </c>
      <c r="X20" s="51">
        <v>9</v>
      </c>
      <c r="Y20" s="55" t="s">
        <v>14</v>
      </c>
      <c r="Z20" s="52" t="s">
        <v>24</v>
      </c>
      <c r="AA20" s="52">
        <v>37430998</v>
      </c>
      <c r="AB20" s="52">
        <v>37839234</v>
      </c>
      <c r="AC20" s="52">
        <v>37802424</v>
      </c>
      <c r="AD20" s="57">
        <f t="shared" si="10"/>
        <v>99.90272001806379</v>
      </c>
      <c r="AE20" s="52">
        <f t="shared" si="11"/>
        <v>-36810</v>
      </c>
      <c r="AF20" s="56">
        <f>AC20/AA20</f>
        <v>1.009922952094411</v>
      </c>
      <c r="AG20" s="9">
        <f t="shared" si="12"/>
        <v>371426</v>
      </c>
      <c r="AI20" s="51">
        <v>12</v>
      </c>
      <c r="AJ20" s="55" t="s">
        <v>86</v>
      </c>
      <c r="AK20" s="144" t="s">
        <v>81</v>
      </c>
      <c r="AL20" s="57">
        <v>3721.8</v>
      </c>
      <c r="AM20" s="129">
        <v>3721.2</v>
      </c>
      <c r="AN20" s="52"/>
      <c r="AO20" s="57">
        <f t="shared" si="14"/>
        <v>99.98387876833789</v>
      </c>
      <c r="AP20" s="52">
        <f t="shared" si="13"/>
        <v>-0.6000000000003638</v>
      </c>
      <c r="AQ20" s="52">
        <v>3477.7</v>
      </c>
      <c r="AR20" s="56">
        <f t="shared" si="2"/>
        <v>1.070017540328378</v>
      </c>
      <c r="AS20" s="72">
        <f t="shared" si="3"/>
        <v>243.5</v>
      </c>
      <c r="AT20" t="s">
        <v>63</v>
      </c>
      <c r="AU20" t="s">
        <v>83</v>
      </c>
      <c r="AY20" t="s">
        <v>63</v>
      </c>
    </row>
    <row r="21" spans="1:47" ht="30" customHeight="1">
      <c r="A21" s="50"/>
      <c r="B21" s="16">
        <v>10</v>
      </c>
      <c r="C21" s="1" t="s">
        <v>14</v>
      </c>
      <c r="D21" s="5" t="s">
        <v>19</v>
      </c>
      <c r="E21" s="29">
        <v>520</v>
      </c>
      <c r="F21" s="29">
        <v>519.089</v>
      </c>
      <c r="G21" s="29">
        <v>517.053</v>
      </c>
      <c r="H21" s="12">
        <f t="shared" si="4"/>
        <v>99.60777438936289</v>
      </c>
      <c r="I21" s="20">
        <f t="shared" si="6"/>
        <v>-2.036000000000058</v>
      </c>
      <c r="J21" s="12">
        <f t="shared" si="5"/>
        <v>99.43326923076923</v>
      </c>
      <c r="K21" s="25">
        <f t="shared" si="7"/>
        <v>-2.9470000000000027</v>
      </c>
      <c r="L21" s="111"/>
      <c r="M21" s="16">
        <v>10</v>
      </c>
      <c r="N21" s="1" t="s">
        <v>14</v>
      </c>
      <c r="O21" s="5" t="s">
        <v>19</v>
      </c>
      <c r="P21" s="105">
        <v>1488.677</v>
      </c>
      <c r="Q21" s="106">
        <v>6323.9</v>
      </c>
      <c r="R21" s="85">
        <v>860.9</v>
      </c>
      <c r="S21" s="86">
        <f t="shared" si="0"/>
        <v>13.613434747545028</v>
      </c>
      <c r="T21" s="87">
        <f t="shared" si="8"/>
        <v>-5463</v>
      </c>
      <c r="U21" s="86">
        <f t="shared" si="1"/>
        <v>57.829871758615205</v>
      </c>
      <c r="V21" s="98">
        <f t="shared" si="9"/>
        <v>-627.7769999999999</v>
      </c>
      <c r="X21" s="51">
        <v>10</v>
      </c>
      <c r="Y21" s="55" t="s">
        <v>14</v>
      </c>
      <c r="Z21" s="52" t="s">
        <v>19</v>
      </c>
      <c r="AA21" s="52">
        <v>5615.3</v>
      </c>
      <c r="AB21" s="52">
        <v>6268.9</v>
      </c>
      <c r="AC21" s="52">
        <v>6198.75</v>
      </c>
      <c r="AD21" s="57">
        <f t="shared" si="10"/>
        <v>98.88098390467228</v>
      </c>
      <c r="AE21" s="52">
        <f t="shared" si="11"/>
        <v>-70.14999999999964</v>
      </c>
      <c r="AF21" s="56">
        <f>AC21/AA21</f>
        <v>1.103903620465514</v>
      </c>
      <c r="AG21" s="10">
        <f t="shared" si="12"/>
        <v>583.4499999999998</v>
      </c>
      <c r="AI21" s="51">
        <v>13</v>
      </c>
      <c r="AJ21" s="55" t="s">
        <v>56</v>
      </c>
      <c r="AK21" s="144" t="s">
        <v>82</v>
      </c>
      <c r="AL21" s="57">
        <v>1487.8</v>
      </c>
      <c r="AM21" s="129">
        <v>1451.7</v>
      </c>
      <c r="AN21" s="77"/>
      <c r="AO21" s="57">
        <v>0</v>
      </c>
      <c r="AP21" s="52">
        <f t="shared" si="13"/>
        <v>-36.09999999999991</v>
      </c>
      <c r="AQ21" s="57">
        <v>981</v>
      </c>
      <c r="AR21" s="56">
        <f t="shared" si="2"/>
        <v>1.4798165137614678</v>
      </c>
      <c r="AS21" s="72">
        <f t="shared" si="3"/>
        <v>470.70000000000005</v>
      </c>
      <c r="AU21" t="s">
        <v>63</v>
      </c>
    </row>
    <row r="22" spans="1:53" ht="29.25" customHeight="1">
      <c r="A22" s="50"/>
      <c r="B22" s="16">
        <v>11</v>
      </c>
      <c r="C22" s="1" t="s">
        <v>15</v>
      </c>
      <c r="D22" s="5" t="s">
        <v>25</v>
      </c>
      <c r="E22" s="38">
        <v>36.7</v>
      </c>
      <c r="F22" s="29">
        <v>30.52</v>
      </c>
      <c r="G22" s="29">
        <v>30.38</v>
      </c>
      <c r="H22" s="12">
        <f t="shared" si="4"/>
        <v>99.54128440366972</v>
      </c>
      <c r="I22" s="20">
        <f t="shared" si="6"/>
        <v>-0.14000000000000057</v>
      </c>
      <c r="J22" s="12">
        <f t="shared" si="5"/>
        <v>82.7792915531335</v>
      </c>
      <c r="K22" s="25">
        <f t="shared" si="7"/>
        <v>-6.320000000000004</v>
      </c>
      <c r="L22" s="111"/>
      <c r="M22" s="16">
        <v>11</v>
      </c>
      <c r="N22" s="1" t="s">
        <v>15</v>
      </c>
      <c r="O22" s="84" t="s">
        <v>54</v>
      </c>
      <c r="P22" s="85">
        <v>27.2</v>
      </c>
      <c r="Q22" s="85">
        <v>27.57</v>
      </c>
      <c r="R22" s="85">
        <v>27.39</v>
      </c>
      <c r="S22" s="86">
        <f t="shared" si="0"/>
        <v>99.34711643090316</v>
      </c>
      <c r="T22" s="87">
        <f t="shared" si="8"/>
        <v>-0.17999999999999972</v>
      </c>
      <c r="U22" s="86">
        <f t="shared" si="1"/>
        <v>100.69852941176471</v>
      </c>
      <c r="V22" s="98">
        <f t="shared" si="9"/>
        <v>0.19000000000000128</v>
      </c>
      <c r="X22" s="51">
        <v>11</v>
      </c>
      <c r="Y22" s="55" t="s">
        <v>15</v>
      </c>
      <c r="Z22" s="52" t="s">
        <v>25</v>
      </c>
      <c r="AA22" s="52">
        <v>24.24</v>
      </c>
      <c r="AB22" s="52">
        <v>24.82</v>
      </c>
      <c r="AC22" s="52">
        <v>24.8</v>
      </c>
      <c r="AD22" s="57">
        <f t="shared" si="10"/>
        <v>99.91941982272361</v>
      </c>
      <c r="AE22" s="52">
        <f t="shared" si="11"/>
        <v>-0.019999999999999574</v>
      </c>
      <c r="AF22" s="56">
        <f>AC22/AA22</f>
        <v>1.0231023102310233</v>
      </c>
      <c r="AG22" s="10">
        <f t="shared" si="12"/>
        <v>0.5600000000000023</v>
      </c>
      <c r="AI22" s="51">
        <v>14</v>
      </c>
      <c r="AJ22" s="55" t="s">
        <v>57</v>
      </c>
      <c r="AK22" s="144" t="s">
        <v>67</v>
      </c>
      <c r="AL22" s="57">
        <v>19</v>
      </c>
      <c r="AM22" s="156">
        <v>18.5</v>
      </c>
      <c r="AN22" s="52"/>
      <c r="AO22" s="57">
        <v>0</v>
      </c>
      <c r="AP22" s="52">
        <f t="shared" si="13"/>
        <v>-0.5</v>
      </c>
      <c r="AQ22" s="52">
        <v>17.5</v>
      </c>
      <c r="AR22" s="56">
        <f t="shared" si="2"/>
        <v>1.0571428571428572</v>
      </c>
      <c r="AS22" s="72">
        <f t="shared" si="3"/>
        <v>1</v>
      </c>
      <c r="AX22" t="s">
        <v>62</v>
      </c>
      <c r="BA22" t="s">
        <v>63</v>
      </c>
    </row>
    <row r="23" spans="1:45" ht="21.75" customHeight="1">
      <c r="A23" s="50"/>
      <c r="B23" s="19"/>
      <c r="C23" s="14"/>
      <c r="D23" s="115"/>
      <c r="E23" s="132"/>
      <c r="F23" s="133"/>
      <c r="G23" s="133"/>
      <c r="H23" s="12"/>
      <c r="I23" s="23"/>
      <c r="J23" s="12"/>
      <c r="K23" s="134"/>
      <c r="L23" s="111"/>
      <c r="M23" s="19"/>
      <c r="N23" s="14"/>
      <c r="O23" s="135"/>
      <c r="P23" s="136"/>
      <c r="Q23" s="136"/>
      <c r="R23" s="136"/>
      <c r="S23" s="86"/>
      <c r="T23" s="94"/>
      <c r="U23" s="86"/>
      <c r="V23" s="137"/>
      <c r="X23" s="75"/>
      <c r="Y23" s="76"/>
      <c r="Z23" s="124"/>
      <c r="AA23" s="70"/>
      <c r="AB23" s="70"/>
      <c r="AC23" s="70"/>
      <c r="AD23" s="127"/>
      <c r="AE23" s="70"/>
      <c r="AF23" s="138"/>
      <c r="AG23" s="139"/>
      <c r="AI23" s="75">
        <v>15</v>
      </c>
      <c r="AJ23" s="55" t="s">
        <v>60</v>
      </c>
      <c r="AK23" s="52" t="s">
        <v>19</v>
      </c>
      <c r="AL23" s="57">
        <v>3900</v>
      </c>
      <c r="AM23" s="129">
        <v>3899.2</v>
      </c>
      <c r="AN23" s="77"/>
      <c r="AO23" s="57">
        <f t="shared" si="14"/>
        <v>99.97948717948717</v>
      </c>
      <c r="AP23" s="52">
        <f t="shared" si="13"/>
        <v>-0.8000000000001819</v>
      </c>
      <c r="AQ23" s="57">
        <v>2998.8</v>
      </c>
      <c r="AR23" s="56">
        <f t="shared" si="2"/>
        <v>1.300253434707216</v>
      </c>
      <c r="AS23" s="72">
        <f t="shared" si="3"/>
        <v>900.3999999999996</v>
      </c>
    </row>
    <row r="24" spans="1:45" ht="26.25" customHeight="1">
      <c r="A24" s="50"/>
      <c r="B24" s="19">
        <v>12</v>
      </c>
      <c r="C24" s="14" t="s">
        <v>38</v>
      </c>
      <c r="D24" s="6" t="s">
        <v>26</v>
      </c>
      <c r="E24" s="42">
        <v>22.8</v>
      </c>
      <c r="F24" s="42">
        <f>F21/F19*100</f>
        <v>17.889133955956858</v>
      </c>
      <c r="G24" s="42">
        <f>G21/G19*100</f>
        <v>23.443799591929267</v>
      </c>
      <c r="H24" s="12">
        <f t="shared" si="4"/>
        <v>131.05050054210577</v>
      </c>
      <c r="I24" s="21">
        <f t="shared" si="6"/>
        <v>5.554665635972409</v>
      </c>
      <c r="J24" s="12">
        <f t="shared" si="5"/>
        <v>102.8236824207424</v>
      </c>
      <c r="K24" s="21">
        <f t="shared" si="7"/>
        <v>0.6437995919292661</v>
      </c>
      <c r="L24" s="45"/>
      <c r="M24" s="19">
        <v>12</v>
      </c>
      <c r="N24" s="14" t="s">
        <v>38</v>
      </c>
      <c r="O24" s="115" t="s">
        <v>26</v>
      </c>
      <c r="P24" s="100">
        <f>P21/P19*100</f>
        <v>37.529688037684046</v>
      </c>
      <c r="Q24" s="100">
        <f>Q21/Q19*100</f>
        <v>60.40942264338389</v>
      </c>
      <c r="R24" s="100">
        <f>R21/R19*100</f>
        <v>24.781517346198573</v>
      </c>
      <c r="S24" s="86">
        <f t="shared" si="0"/>
        <v>41.02260253750774</v>
      </c>
      <c r="T24" s="91">
        <f t="shared" si="8"/>
        <v>-35.62790529718532</v>
      </c>
      <c r="U24" s="86">
        <f t="shared" si="1"/>
        <v>66.0317701583747</v>
      </c>
      <c r="V24" s="91">
        <f t="shared" si="9"/>
        <v>-12.748170691485473</v>
      </c>
      <c r="X24" s="75">
        <v>12</v>
      </c>
      <c r="Y24" s="76" t="s">
        <v>43</v>
      </c>
      <c r="Z24" s="54" t="s">
        <v>26</v>
      </c>
      <c r="AA24" s="65">
        <f>AA21/AA19*100</f>
        <v>63.96505177304156</v>
      </c>
      <c r="AB24" s="65">
        <f>AB21/AB19*100</f>
        <v>60.06074193301142</v>
      </c>
      <c r="AC24" s="65">
        <f>AC21/AC19*100</f>
        <v>63.88553937482608</v>
      </c>
      <c r="AD24" s="64">
        <f t="shared" si="10"/>
        <v>106.36821544109567</v>
      </c>
      <c r="AE24" s="65">
        <f t="shared" si="11"/>
        <v>3.8247974418146597</v>
      </c>
      <c r="AF24" s="65">
        <f>AC24/AA24*100</f>
        <v>99.87569399850156</v>
      </c>
      <c r="AG24" s="65">
        <f t="shared" si="12"/>
        <v>-0.07951239821547773</v>
      </c>
      <c r="AI24" s="75">
        <v>16</v>
      </c>
      <c r="AJ24" s="76" t="s">
        <v>66</v>
      </c>
      <c r="AK24" s="54" t="s">
        <v>26</v>
      </c>
      <c r="AL24" s="65">
        <f>AL23/AL19*100</f>
        <v>15.879026249251854</v>
      </c>
      <c r="AM24" s="65">
        <f>AM23/AM19*100</f>
        <v>15.940346344414827</v>
      </c>
      <c r="AN24" s="57"/>
      <c r="AO24" s="64">
        <f t="shared" si="14"/>
        <v>100.38617037468443</v>
      </c>
      <c r="AP24" s="65">
        <f t="shared" si="13"/>
        <v>0.061320095162972876</v>
      </c>
      <c r="AQ24" s="65">
        <f>AQ23/AQ19*100</f>
        <v>12.677556818181818</v>
      </c>
      <c r="AR24" s="56">
        <f t="shared" si="2"/>
        <v>1.2573673755146262</v>
      </c>
      <c r="AS24" s="72">
        <f t="shared" si="3"/>
        <v>3.262789526233009</v>
      </c>
    </row>
    <row r="25" spans="1:45" ht="0.75" customHeight="1" hidden="1">
      <c r="A25" s="50"/>
      <c r="B25" s="16"/>
      <c r="C25" s="1"/>
      <c r="D25" s="5"/>
      <c r="E25" s="28"/>
      <c r="F25" s="29"/>
      <c r="G25" s="29"/>
      <c r="H25" s="12"/>
      <c r="I25" s="27"/>
      <c r="J25" s="12"/>
      <c r="K25" s="25"/>
      <c r="L25" s="111"/>
      <c r="M25" s="16"/>
      <c r="N25" s="1"/>
      <c r="O25" s="5"/>
      <c r="P25" s="85"/>
      <c r="Q25" s="85"/>
      <c r="R25" s="85"/>
      <c r="S25" s="86"/>
      <c r="T25" s="101"/>
      <c r="U25" s="86"/>
      <c r="V25" s="98"/>
      <c r="X25" s="51"/>
      <c r="Y25" s="55"/>
      <c r="Z25" s="52"/>
      <c r="AA25" s="52"/>
      <c r="AB25" s="52"/>
      <c r="AC25" s="52"/>
      <c r="AD25" s="57"/>
      <c r="AE25" s="57"/>
      <c r="AF25" s="56"/>
      <c r="AG25" s="10"/>
      <c r="AI25" s="51">
        <v>15</v>
      </c>
      <c r="AJ25" s="122" t="s">
        <v>75</v>
      </c>
      <c r="AK25" s="130" t="s">
        <v>65</v>
      </c>
      <c r="AL25" s="130">
        <v>30</v>
      </c>
      <c r="AM25" s="130">
        <v>30</v>
      </c>
      <c r="AN25" s="130"/>
      <c r="AO25" s="131">
        <f>AM25/AL25*100</f>
        <v>100</v>
      </c>
      <c r="AP25" s="130">
        <f>AM25-AL25</f>
        <v>0</v>
      </c>
      <c r="AQ25" s="140">
        <v>26</v>
      </c>
      <c r="AR25" s="145">
        <f t="shared" si="2"/>
        <v>1.1538461538461537</v>
      </c>
      <c r="AS25" s="146">
        <f t="shared" si="3"/>
        <v>4</v>
      </c>
    </row>
    <row r="26" spans="1:47" ht="18.75" customHeight="1">
      <c r="A26" s="50"/>
      <c r="B26" s="16">
        <v>14</v>
      </c>
      <c r="C26" s="1" t="s">
        <v>37</v>
      </c>
      <c r="D26" s="5" t="s">
        <v>27</v>
      </c>
      <c r="E26" s="28">
        <v>626</v>
      </c>
      <c r="F26" s="29">
        <v>649</v>
      </c>
      <c r="G26" s="29">
        <v>620</v>
      </c>
      <c r="H26" s="12">
        <f t="shared" si="4"/>
        <v>95.53158705701078</v>
      </c>
      <c r="I26" s="27">
        <f>G26-F26</f>
        <v>-29</v>
      </c>
      <c r="J26" s="12">
        <f t="shared" si="5"/>
        <v>99.04153354632588</v>
      </c>
      <c r="K26" s="25">
        <f>G26-E26</f>
        <v>-6</v>
      </c>
      <c r="L26" s="111"/>
      <c r="M26" s="16">
        <v>14</v>
      </c>
      <c r="N26" s="1" t="s">
        <v>37</v>
      </c>
      <c r="O26" s="5" t="s">
        <v>27</v>
      </c>
      <c r="P26" s="85">
        <v>624</v>
      </c>
      <c r="Q26" s="85">
        <v>649</v>
      </c>
      <c r="R26" s="85">
        <v>621</v>
      </c>
      <c r="S26" s="86">
        <f t="shared" si="0"/>
        <v>95.68567026194145</v>
      </c>
      <c r="T26" s="101">
        <f>R26-Q26</f>
        <v>-28</v>
      </c>
      <c r="U26" s="86">
        <f t="shared" si="1"/>
        <v>99.51923076923077</v>
      </c>
      <c r="V26" s="98">
        <f>R26-P26</f>
        <v>-3</v>
      </c>
      <c r="X26" s="51">
        <v>14</v>
      </c>
      <c r="Y26" s="55" t="s">
        <v>16</v>
      </c>
      <c r="Z26" s="52" t="s">
        <v>27</v>
      </c>
      <c r="AA26" s="52">
        <v>622</v>
      </c>
      <c r="AB26" s="52">
        <v>649</v>
      </c>
      <c r="AC26" s="52">
        <v>621</v>
      </c>
      <c r="AD26" s="57">
        <f>AC26/AB26*100</f>
        <v>95.68567026194145</v>
      </c>
      <c r="AE26" s="57">
        <f>AC26-AB26</f>
        <v>-28</v>
      </c>
      <c r="AF26" s="56">
        <f>AC26/AA26</f>
        <v>0.9983922829581994</v>
      </c>
      <c r="AG26" s="10">
        <f>AC26-AA26</f>
        <v>-1</v>
      </c>
      <c r="AI26" s="51">
        <v>17</v>
      </c>
      <c r="AJ26" s="55" t="s">
        <v>16</v>
      </c>
      <c r="AK26" s="52" t="s">
        <v>27</v>
      </c>
      <c r="AL26" s="52">
        <v>661</v>
      </c>
      <c r="AM26" s="52">
        <v>537</v>
      </c>
      <c r="AN26" s="52"/>
      <c r="AO26" s="57">
        <f>AM26/AL26*100</f>
        <v>81.24054462934947</v>
      </c>
      <c r="AP26" s="57">
        <f>AM26-AL26</f>
        <v>-124</v>
      </c>
      <c r="AQ26" s="52">
        <v>584</v>
      </c>
      <c r="AR26" s="56">
        <f t="shared" si="2"/>
        <v>0.9195205479452054</v>
      </c>
      <c r="AS26" s="72">
        <f t="shared" si="3"/>
        <v>-47</v>
      </c>
      <c r="AU26" t="s">
        <v>63</v>
      </c>
    </row>
    <row r="27" spans="1:45" ht="18.75" customHeight="1" hidden="1">
      <c r="A27" s="50"/>
      <c r="B27" s="16"/>
      <c r="C27" s="1"/>
      <c r="D27" s="5"/>
      <c r="E27" s="28"/>
      <c r="F27" s="29"/>
      <c r="G27" s="43"/>
      <c r="H27" s="12"/>
      <c r="I27" s="27"/>
      <c r="J27" s="12"/>
      <c r="K27" s="25"/>
      <c r="L27" s="111"/>
      <c r="M27" s="16"/>
      <c r="N27" s="1"/>
      <c r="O27" s="5"/>
      <c r="P27" s="102"/>
      <c r="Q27" s="85"/>
      <c r="R27" s="102"/>
      <c r="S27" s="86"/>
      <c r="T27" s="101"/>
      <c r="U27" s="86"/>
      <c r="V27" s="98"/>
      <c r="X27" s="51"/>
      <c r="Y27" s="55"/>
      <c r="Z27" s="52"/>
      <c r="AA27" s="77"/>
      <c r="AB27" s="52"/>
      <c r="AC27" s="77"/>
      <c r="AD27" s="57"/>
      <c r="AE27" s="57"/>
      <c r="AF27" s="56"/>
      <c r="AG27" s="10"/>
      <c r="AI27" s="51"/>
      <c r="AJ27" s="55" t="s">
        <v>68</v>
      </c>
      <c r="AK27" s="52" t="s">
        <v>70</v>
      </c>
      <c r="AL27" s="147">
        <v>1555</v>
      </c>
      <c r="AM27" s="147">
        <v>1611</v>
      </c>
      <c r="AN27" s="77"/>
      <c r="AO27" s="57">
        <f>AM27/AL27*100</f>
        <v>103.60128617363344</v>
      </c>
      <c r="AP27" s="57">
        <f>AM27-AL27</f>
        <v>56</v>
      </c>
      <c r="AQ27" s="77">
        <v>1449</v>
      </c>
      <c r="AR27" s="56">
        <f t="shared" si="2"/>
        <v>1.1118012422360248</v>
      </c>
      <c r="AS27" s="72">
        <f t="shared" si="3"/>
        <v>162</v>
      </c>
    </row>
    <row r="28" spans="1:45" ht="16.5" customHeight="1" hidden="1">
      <c r="A28" s="50"/>
      <c r="B28" s="16"/>
      <c r="C28" s="1"/>
      <c r="D28" s="5"/>
      <c r="E28" s="28"/>
      <c r="F28" s="29"/>
      <c r="G28" s="43"/>
      <c r="H28" s="12"/>
      <c r="I28" s="27"/>
      <c r="J28" s="12"/>
      <c r="K28" s="25"/>
      <c r="L28" s="111"/>
      <c r="M28" s="16"/>
      <c r="N28" s="1"/>
      <c r="O28" s="5"/>
      <c r="P28" s="102"/>
      <c r="Q28" s="85"/>
      <c r="R28" s="102"/>
      <c r="S28" s="86"/>
      <c r="T28" s="101"/>
      <c r="U28" s="86"/>
      <c r="V28" s="98"/>
      <c r="X28" s="51"/>
      <c r="Y28" s="55"/>
      <c r="Z28" s="52"/>
      <c r="AA28" s="77"/>
      <c r="AB28" s="52"/>
      <c r="AC28" s="77"/>
      <c r="AD28" s="57"/>
      <c r="AE28" s="57"/>
      <c r="AF28" s="56"/>
      <c r="AG28" s="10"/>
      <c r="AI28" s="51"/>
      <c r="AJ28" s="144" t="s">
        <v>69</v>
      </c>
      <c r="AK28" s="52" t="s">
        <v>70</v>
      </c>
      <c r="AL28" s="147">
        <v>2701</v>
      </c>
      <c r="AM28" s="147">
        <v>3105</v>
      </c>
      <c r="AN28" s="77"/>
      <c r="AO28" s="57">
        <f>AM28/AL28*100</f>
        <v>114.95742317660125</v>
      </c>
      <c r="AP28" s="57">
        <f>AM28-AL28</f>
        <v>404</v>
      </c>
      <c r="AQ28" s="77">
        <v>2653</v>
      </c>
      <c r="AR28" s="56">
        <f t="shared" si="2"/>
        <v>1.1703731624575953</v>
      </c>
      <c r="AS28" s="72">
        <f t="shared" si="3"/>
        <v>452</v>
      </c>
    </row>
    <row r="29" spans="1:46" ht="18.75" customHeight="1">
      <c r="A29" s="50"/>
      <c r="B29" s="16"/>
      <c r="C29" s="1"/>
      <c r="D29" s="5"/>
      <c r="E29" s="28"/>
      <c r="F29" s="29"/>
      <c r="G29" s="43"/>
      <c r="H29" s="12"/>
      <c r="I29" s="27"/>
      <c r="J29" s="12"/>
      <c r="K29" s="25"/>
      <c r="L29" s="111"/>
      <c r="M29" s="16"/>
      <c r="N29" s="1"/>
      <c r="O29" s="5"/>
      <c r="P29" s="102"/>
      <c r="Q29" s="85"/>
      <c r="R29" s="102"/>
      <c r="S29" s="86"/>
      <c r="T29" s="101"/>
      <c r="U29" s="86"/>
      <c r="V29" s="98"/>
      <c r="X29" s="51"/>
      <c r="Y29" s="55"/>
      <c r="Z29" s="52"/>
      <c r="AA29" s="77"/>
      <c r="AB29" s="52"/>
      <c r="AC29" s="77"/>
      <c r="AD29" s="57"/>
      <c r="AE29" s="57"/>
      <c r="AF29" s="56"/>
      <c r="AG29" s="10"/>
      <c r="AI29" s="51">
        <v>20</v>
      </c>
      <c r="AJ29" s="55" t="s">
        <v>64</v>
      </c>
      <c r="AK29" s="52" t="s">
        <v>19</v>
      </c>
      <c r="AL29" s="52" t="s">
        <v>79</v>
      </c>
      <c r="AM29" s="52">
        <v>0</v>
      </c>
      <c r="AN29" s="52"/>
      <c r="AO29" s="77" t="s">
        <v>79</v>
      </c>
      <c r="AP29" s="77" t="s">
        <v>79</v>
      </c>
      <c r="AQ29" s="77">
        <v>0</v>
      </c>
      <c r="AR29" s="56">
        <v>0</v>
      </c>
      <c r="AS29" s="57">
        <f t="shared" si="3"/>
        <v>0</v>
      </c>
      <c r="AT29" t="s">
        <v>63</v>
      </c>
    </row>
    <row r="30" spans="1:45" ht="30" customHeight="1">
      <c r="A30" s="50"/>
      <c r="B30" s="16"/>
      <c r="C30" s="1"/>
      <c r="D30" s="5"/>
      <c r="E30" s="28"/>
      <c r="F30" s="29"/>
      <c r="G30" s="43"/>
      <c r="H30" s="12"/>
      <c r="I30" s="27"/>
      <c r="J30" s="12"/>
      <c r="K30" s="25"/>
      <c r="L30" s="111"/>
      <c r="M30" s="16"/>
      <c r="N30" s="1"/>
      <c r="O30" s="5"/>
      <c r="P30" s="102"/>
      <c r="Q30" s="85"/>
      <c r="R30" s="102"/>
      <c r="S30" s="86"/>
      <c r="T30" s="101"/>
      <c r="U30" s="86"/>
      <c r="V30" s="98"/>
      <c r="X30" s="51"/>
      <c r="Y30" s="55"/>
      <c r="Z30" s="52"/>
      <c r="AA30" s="77"/>
      <c r="AB30" s="52"/>
      <c r="AC30" s="77"/>
      <c r="AD30" s="57"/>
      <c r="AE30" s="57"/>
      <c r="AF30" s="56"/>
      <c r="AG30" s="10"/>
      <c r="AI30" s="51">
        <v>21</v>
      </c>
      <c r="AJ30" s="55" t="s">
        <v>78</v>
      </c>
      <c r="AK30" s="52" t="s">
        <v>19</v>
      </c>
      <c r="AL30" s="147" t="s">
        <v>79</v>
      </c>
      <c r="AM30" s="129">
        <v>83.7</v>
      </c>
      <c r="AN30" s="77"/>
      <c r="AO30" s="57" t="s">
        <v>79</v>
      </c>
      <c r="AP30" s="57" t="s">
        <v>79</v>
      </c>
      <c r="AQ30" s="57">
        <v>285.5</v>
      </c>
      <c r="AR30" s="56">
        <v>0</v>
      </c>
      <c r="AS30" s="57">
        <f t="shared" si="3"/>
        <v>-201.8</v>
      </c>
    </row>
    <row r="31" spans="1:45" ht="18.75" customHeight="1">
      <c r="A31" s="50"/>
      <c r="M31" s="113"/>
      <c r="N31" s="114"/>
      <c r="O31" s="115"/>
      <c r="P31" s="119"/>
      <c r="Q31" s="119"/>
      <c r="R31" s="119"/>
      <c r="S31" s="119"/>
      <c r="T31" s="119"/>
      <c r="U31" s="119"/>
      <c r="V31" s="119"/>
      <c r="Y31" s="78"/>
      <c r="AI31" s="51">
        <v>22</v>
      </c>
      <c r="AJ31" s="55" t="s">
        <v>80</v>
      </c>
      <c r="AK31" s="52" t="s">
        <v>19</v>
      </c>
      <c r="AL31" s="147" t="s">
        <v>79</v>
      </c>
      <c r="AM31" s="129">
        <v>0</v>
      </c>
      <c r="AN31" s="77"/>
      <c r="AO31" s="57" t="s">
        <v>79</v>
      </c>
      <c r="AP31" s="57" t="s">
        <v>79</v>
      </c>
      <c r="AQ31" s="57">
        <v>49.7</v>
      </c>
      <c r="AR31" s="56">
        <f>AM31/AQ31</f>
        <v>0</v>
      </c>
      <c r="AS31" s="57">
        <f>AM31-AQ31</f>
        <v>-49.7</v>
      </c>
    </row>
    <row r="32" spans="1:45" ht="15" customHeight="1">
      <c r="A32" s="50"/>
      <c r="M32" s="113"/>
      <c r="N32" s="114"/>
      <c r="O32" s="115"/>
      <c r="P32" s="115"/>
      <c r="Q32" s="115"/>
      <c r="R32" s="115"/>
      <c r="S32" s="115"/>
      <c r="T32" s="115"/>
      <c r="U32" s="115"/>
      <c r="V32" s="115"/>
      <c r="Y32" s="78"/>
      <c r="AI32" s="53"/>
      <c r="AJ32" s="78"/>
      <c r="AK32" s="54"/>
      <c r="AL32" s="54"/>
      <c r="AM32" s="54" t="s">
        <v>63</v>
      </c>
      <c r="AN32" s="54"/>
      <c r="AO32" s="54"/>
      <c r="AP32" s="54"/>
      <c r="AQ32" s="54"/>
      <c r="AR32" s="54"/>
      <c r="AS32" s="54"/>
    </row>
    <row r="33" spans="1:45" ht="15.75" customHeight="1">
      <c r="A33" s="50"/>
      <c r="C33" s="34" t="s">
        <v>28</v>
      </c>
      <c r="D33" s="33"/>
      <c r="E33" s="33"/>
      <c r="F33" s="33"/>
      <c r="G33" s="33"/>
      <c r="H33" s="33" t="s">
        <v>32</v>
      </c>
      <c r="I33" s="33"/>
      <c r="M33" s="113"/>
      <c r="N33" s="120" t="s">
        <v>28</v>
      </c>
      <c r="O33" s="121"/>
      <c r="P33" s="121"/>
      <c r="Q33" s="121"/>
      <c r="R33" s="121"/>
      <c r="S33" s="121" t="s">
        <v>32</v>
      </c>
      <c r="T33" s="121"/>
      <c r="U33" s="115"/>
      <c r="V33" s="115"/>
      <c r="Y33" s="78" t="s">
        <v>28</v>
      </c>
      <c r="AD33" s="54" t="s">
        <v>32</v>
      </c>
      <c r="AI33" s="53"/>
      <c r="AJ33" s="78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1:45" ht="18.75" customHeight="1">
      <c r="A34" s="50"/>
      <c r="C34" s="34" t="s">
        <v>29</v>
      </c>
      <c r="D34" s="33"/>
      <c r="E34" s="33"/>
      <c r="F34" s="33"/>
      <c r="G34" s="33"/>
      <c r="H34" s="33"/>
      <c r="I34" s="33"/>
      <c r="M34" s="113"/>
      <c r="N34" s="120" t="s">
        <v>29</v>
      </c>
      <c r="O34" s="121"/>
      <c r="P34" s="121"/>
      <c r="Q34" s="121"/>
      <c r="R34" s="121"/>
      <c r="S34" s="121"/>
      <c r="T34" s="121"/>
      <c r="U34" s="115"/>
      <c r="V34" s="115"/>
      <c r="Y34" s="78" t="s">
        <v>29</v>
      </c>
      <c r="AI34" s="53"/>
      <c r="AJ34" s="78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1:47" ht="29.25" customHeight="1">
      <c r="A35" s="50"/>
      <c r="C35" s="34" t="s">
        <v>30</v>
      </c>
      <c r="D35" s="33"/>
      <c r="E35" s="33"/>
      <c r="F35" s="33"/>
      <c r="G35" s="33"/>
      <c r="H35" s="33" t="s">
        <v>31</v>
      </c>
      <c r="I35" s="33"/>
      <c r="M35" s="113"/>
      <c r="N35" s="120" t="s">
        <v>30</v>
      </c>
      <c r="O35" s="121"/>
      <c r="P35" s="121"/>
      <c r="Q35" s="121"/>
      <c r="R35" s="121"/>
      <c r="S35" s="121" t="s">
        <v>31</v>
      </c>
      <c r="T35" s="121"/>
      <c r="U35" s="115"/>
      <c r="V35" s="115"/>
      <c r="Y35" s="78" t="s">
        <v>30</v>
      </c>
      <c r="AD35" s="54" t="s">
        <v>31</v>
      </c>
      <c r="AI35" s="53"/>
      <c r="AJ35" s="78"/>
      <c r="AK35" s="54"/>
      <c r="AL35" s="54"/>
      <c r="AM35" s="54"/>
      <c r="AN35" s="54"/>
      <c r="AO35" s="54"/>
      <c r="AP35" s="54"/>
      <c r="AQ35" s="54"/>
      <c r="AR35" s="54"/>
      <c r="AS35" s="54"/>
      <c r="AU35" t="s">
        <v>63</v>
      </c>
    </row>
    <row r="36" spans="13:25" ht="12.75">
      <c r="M36" s="113"/>
      <c r="N36" s="114"/>
      <c r="O36" s="115"/>
      <c r="P36" s="115"/>
      <c r="Q36" s="115"/>
      <c r="R36" s="115"/>
      <c r="S36" s="115"/>
      <c r="T36" s="115"/>
      <c r="U36" s="115"/>
      <c r="V36" s="115"/>
      <c r="Y36" s="78"/>
    </row>
    <row r="37" spans="13:25" ht="12.75">
      <c r="M37" s="113"/>
      <c r="N37" s="114"/>
      <c r="O37" s="115"/>
      <c r="P37" s="115"/>
      <c r="Q37" s="115"/>
      <c r="R37" s="115"/>
      <c r="S37" s="115"/>
      <c r="T37" s="115"/>
      <c r="U37" s="115"/>
      <c r="V37" s="115"/>
      <c r="Y37" s="78"/>
    </row>
    <row r="41" ht="12.75">
      <c r="AP41" t="s">
        <v>63</v>
      </c>
    </row>
  </sheetData>
  <mergeCells count="30">
    <mergeCell ref="AO12:AO13"/>
    <mergeCell ref="AS12:AS13"/>
    <mergeCell ref="AJ2:AS2"/>
    <mergeCell ref="AI1:AS1"/>
    <mergeCell ref="AL4:AP4"/>
    <mergeCell ref="AI4:AI5"/>
    <mergeCell ref="AJ4:AJ5"/>
    <mergeCell ref="AK4:AK5"/>
    <mergeCell ref="AQ4:AQ5"/>
    <mergeCell ref="B1:K1"/>
    <mergeCell ref="M1:V1"/>
    <mergeCell ref="M2:V2"/>
    <mergeCell ref="F4:I4"/>
    <mergeCell ref="J4:K4"/>
    <mergeCell ref="N4:N5"/>
    <mergeCell ref="O4:O5"/>
    <mergeCell ref="P4:P5"/>
    <mergeCell ref="B2:K2"/>
    <mergeCell ref="B4:B5"/>
    <mergeCell ref="C4:C5"/>
    <mergeCell ref="D4:D5"/>
    <mergeCell ref="E4:E5"/>
    <mergeCell ref="Z4:Z5"/>
    <mergeCell ref="M4:M5"/>
    <mergeCell ref="AA4:AA5"/>
    <mergeCell ref="AB4:AD4"/>
    <mergeCell ref="Q4:T4"/>
    <mergeCell ref="U4:V4"/>
    <mergeCell ref="X4:X5"/>
    <mergeCell ref="Y4:Y5"/>
  </mergeCells>
  <printOptions/>
  <pageMargins left="0.35433070866141736" right="0" top="0.3937007874015748" bottom="0.3937007874015748" header="0" footer="0"/>
  <pageSetup horizontalDpi="120" verticalDpi="120" orientation="portrait" paperSize="9" scale="96" r:id="rId2"/>
  <rowBreaks count="1" manualBreakCount="1">
    <brk id="35" min="34" max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Gala</cp:lastModifiedBy>
  <cp:lastPrinted>2016-01-25T07:25:56Z</cp:lastPrinted>
  <dcterms:created xsi:type="dcterms:W3CDTF">1990-01-19T08:21:53Z</dcterms:created>
  <dcterms:modified xsi:type="dcterms:W3CDTF">2016-01-25T08:28:20Z</dcterms:modified>
  <cp:category/>
  <cp:version/>
  <cp:contentType/>
  <cp:contentStatus/>
</cp:coreProperties>
</file>