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I20" i="1" s="1"/>
  <c r="F20" i="1"/>
  <c r="D20" i="1" s="1"/>
  <c r="D18" i="1" s="1"/>
  <c r="K19" i="1"/>
  <c r="K18" i="1" s="1"/>
  <c r="K15" i="1" s="1"/>
  <c r="J19" i="1"/>
  <c r="H19" i="1"/>
  <c r="I19" i="1" s="1"/>
  <c r="I18" i="1" s="1"/>
  <c r="I15" i="1" s="1"/>
  <c r="G19" i="1"/>
  <c r="F19" i="1"/>
  <c r="D19" i="1"/>
  <c r="C19" i="1"/>
  <c r="J18" i="1"/>
  <c r="H18" i="1"/>
  <c r="H15" i="1" s="1"/>
  <c r="J15" i="1"/>
  <c r="J16" i="1" s="1"/>
  <c r="E13" i="1"/>
  <c r="D13" i="1"/>
  <c r="K12" i="1"/>
  <c r="J12" i="1"/>
  <c r="D12" i="1" s="1"/>
  <c r="E12" i="1"/>
  <c r="H16" i="1" l="1"/>
  <c r="H8" i="1"/>
  <c r="G18" i="1"/>
  <c r="D16" i="1"/>
  <c r="D15" i="1"/>
  <c r="D8" i="1" s="1"/>
  <c r="K16" i="1"/>
  <c r="K8" i="1"/>
  <c r="I8" i="1"/>
  <c r="I16" i="1"/>
  <c r="J8" i="1"/>
  <c r="C20" i="1"/>
  <c r="C18" i="1" s="1"/>
  <c r="G20" i="1"/>
  <c r="E20" i="1" s="1"/>
  <c r="F18" i="1"/>
  <c r="E19" i="1"/>
  <c r="C16" i="1" l="1"/>
  <c r="C15" i="1"/>
  <c r="C8" i="1" s="1"/>
  <c r="F15" i="1"/>
  <c r="F8" i="1" s="1"/>
  <c r="F16" i="1"/>
  <c r="G16" i="1"/>
  <c r="G15" i="1"/>
  <c r="G8" i="1" s="1"/>
  <c r="E18" i="1"/>
  <c r="E15" i="1" l="1"/>
  <c r="E8" i="1" s="1"/>
  <c r="E16" i="1"/>
</calcChain>
</file>

<file path=xl/sharedStrings.xml><?xml version="1.0" encoding="utf-8"?>
<sst xmlns="http://schemas.openxmlformats.org/spreadsheetml/2006/main" count="34" uniqueCount="24">
  <si>
    <t>Інформація</t>
  </si>
  <si>
    <t>про виконання обсягів ремонтних робіт за січень-листопад 2018 року</t>
  </si>
  <si>
    <t xml:space="preserve">Управління каналу Дніпро-Донбас </t>
  </si>
  <si>
    <t>(організація)</t>
  </si>
  <si>
    <t>тис. грн</t>
  </si>
  <si>
    <t>Профі-нансо-вано</t>
  </si>
  <si>
    <t>Виконання ремонтних робіт</t>
  </si>
  <si>
    <t>№ з.п.</t>
  </si>
  <si>
    <t>Види ремонтних робіт</t>
  </si>
  <si>
    <t>Всього</t>
  </si>
  <si>
    <t>Загальний фонд</t>
  </si>
  <si>
    <t>Спеціальний фонд</t>
  </si>
  <si>
    <t>Матеріали</t>
  </si>
  <si>
    <t>План</t>
  </si>
  <si>
    <t>Факт</t>
  </si>
  <si>
    <t>Міжгосподарська мережа</t>
  </si>
  <si>
    <t>Реконструкція КЕКВ 3140, всього</t>
  </si>
  <si>
    <t>у т.ч. зрошення</t>
  </si>
  <si>
    <t xml:space="preserve">          осушення</t>
  </si>
  <si>
    <t>Капітальний ремонт КЕКВ 3132, всього</t>
  </si>
  <si>
    <t>Поточний ремонт, всього</t>
  </si>
  <si>
    <t>З всього поточного ремонту по КЕКВ</t>
  </si>
  <si>
    <t xml:space="preserve">         КЕКВ 2210</t>
  </si>
  <si>
    <t xml:space="preserve">         КЕКВ 2240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</si>
</sst>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u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NumberFormat="1" applyFont="1" applyFill="1" applyBorder="1" applyAlignment="1" applyProtection="1">
      <alignment horizontal="center" vertical="top"/>
    </xf>
    <xf numFmtId="0" fontId="1" fillId="0" borderId="0" xfId="0" applyNumberFormat="1" applyFont="1" applyFill="1" applyBorder="1" applyAlignment="1" applyProtection="1">
      <alignment vertical="top"/>
    </xf>
    <xf numFmtId="0" fontId="2" fillId="0" borderId="1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/>
    </xf>
    <xf numFmtId="0" fontId="3" fillId="0" borderId="2" xfId="0" applyNumberFormat="1" applyFont="1" applyFill="1" applyBorder="1" applyAlignment="1" applyProtection="1">
      <alignment vertical="top"/>
    </xf>
    <xf numFmtId="0" fontId="3" fillId="0" borderId="3" xfId="0" applyNumberFormat="1" applyFont="1" applyFill="1" applyBorder="1" applyAlignment="1" applyProtection="1">
      <alignment horizontal="center" vertical="top" wrapText="1"/>
    </xf>
    <xf numFmtId="0" fontId="3" fillId="0" borderId="3" xfId="0" applyNumberFormat="1" applyFont="1" applyFill="1" applyBorder="1" applyAlignment="1" applyProtection="1">
      <alignment horizontal="center" vertical="top"/>
    </xf>
    <xf numFmtId="0" fontId="3" fillId="0" borderId="4" xfId="0" applyNumberFormat="1" applyFont="1" applyFill="1" applyBorder="1" applyAlignment="1" applyProtection="1">
      <alignment horizontal="center" vertical="top"/>
    </xf>
    <xf numFmtId="0" fontId="3" fillId="0" borderId="4" xfId="0" applyNumberFormat="1" applyFont="1" applyFill="1" applyBorder="1" applyAlignment="1" applyProtection="1">
      <alignment horizontal="center" vertical="top" wrapText="1"/>
    </xf>
    <xf numFmtId="0" fontId="3" fillId="0" borderId="5" xfId="0" applyNumberFormat="1" applyFont="1" applyFill="1" applyBorder="1" applyAlignment="1" applyProtection="1">
      <alignment horizontal="center" vertical="top"/>
    </xf>
    <xf numFmtId="0" fontId="3" fillId="0" borderId="6" xfId="0" applyNumberFormat="1" applyFont="1" applyFill="1" applyBorder="1" applyAlignment="1" applyProtection="1">
      <alignment vertical="top"/>
    </xf>
    <xf numFmtId="0" fontId="3" fillId="0" borderId="3" xfId="0" applyNumberFormat="1" applyFont="1" applyFill="1" applyBorder="1" applyAlignment="1" applyProtection="1">
      <alignment vertical="top"/>
    </xf>
    <xf numFmtId="0" fontId="5" fillId="0" borderId="3" xfId="0" applyNumberFormat="1" applyFont="1" applyFill="1" applyBorder="1" applyAlignment="1" applyProtection="1">
      <alignment vertical="top"/>
    </xf>
    <xf numFmtId="164" fontId="3" fillId="0" borderId="3" xfId="0" applyNumberFormat="1" applyFont="1" applyFill="1" applyBorder="1" applyAlignment="1" applyProtection="1">
      <alignment vertical="top"/>
    </xf>
    <xf numFmtId="0" fontId="3" fillId="0" borderId="3" xfId="0" applyNumberFormat="1" applyFont="1" applyFill="1" applyBorder="1" applyAlignment="1" applyProtection="1">
      <alignment vertical="top" wrapText="1"/>
    </xf>
    <xf numFmtId="1" fontId="3" fillId="0" borderId="3" xfId="0" applyNumberFormat="1" applyFont="1" applyFill="1" applyBorder="1" applyAlignment="1" applyProtection="1">
      <alignment vertical="top" wrapText="1"/>
    </xf>
    <xf numFmtId="1" fontId="3" fillId="0" borderId="3" xfId="0" applyNumberFormat="1" applyFont="1" applyFill="1" applyBorder="1" applyAlignment="1" applyProtection="1">
      <alignment vertical="top"/>
    </xf>
    <xf numFmtId="16" fontId="3" fillId="0" borderId="3" xfId="0" applyNumberFormat="1" applyFont="1" applyFill="1" applyBorder="1" applyAlignment="1" applyProtection="1">
      <alignment vertical="top"/>
    </xf>
    <xf numFmtId="164" fontId="3" fillId="0" borderId="3" xfId="0" applyNumberFormat="1" applyFont="1" applyFill="1" applyBorder="1" applyAlignment="1" applyProtection="1">
      <alignment vertical="top" wrapText="1"/>
    </xf>
    <xf numFmtId="0" fontId="3" fillId="0" borderId="3" xfId="0" applyNumberFormat="1" applyFont="1" applyFill="1" applyBorder="1" applyAlignment="1" applyProtection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zoomScaleNormal="100" workbookViewId="0">
      <selection activeCell="B2" sqref="B2:J2"/>
    </sheetView>
  </sheetViews>
  <sheetFormatPr defaultRowHeight="15" x14ac:dyDescent="0.25"/>
  <cols>
    <col min="2" max="2" width="23" customWidth="1"/>
  </cols>
  <sheetData>
    <row r="1" spans="1:1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5">
      <c r="A2" s="2"/>
      <c r="B2" s="1" t="s">
        <v>1</v>
      </c>
      <c r="C2" s="1"/>
      <c r="D2" s="1"/>
      <c r="E2" s="1"/>
      <c r="F2" s="1"/>
      <c r="G2" s="1"/>
      <c r="H2" s="1"/>
      <c r="I2" s="1"/>
      <c r="J2" s="1"/>
      <c r="K2" s="2"/>
    </row>
    <row r="3" spans="1:11" x14ac:dyDescent="0.25">
      <c r="A3" s="2"/>
      <c r="B3" s="3" t="s">
        <v>2</v>
      </c>
      <c r="C3" s="3"/>
      <c r="D3" s="3"/>
      <c r="E3" s="3"/>
      <c r="F3" s="3"/>
      <c r="G3" s="3"/>
      <c r="H3" s="3"/>
      <c r="I3" s="3"/>
      <c r="J3" s="3"/>
      <c r="K3" s="2"/>
    </row>
    <row r="4" spans="1:11" x14ac:dyDescent="0.25">
      <c r="A4" s="4"/>
      <c r="B4" s="4"/>
      <c r="C4" s="4"/>
      <c r="D4" s="4"/>
      <c r="E4" s="5" t="s">
        <v>3</v>
      </c>
      <c r="F4" s="4"/>
      <c r="G4" s="4"/>
      <c r="H4" s="4"/>
      <c r="I4" s="4"/>
      <c r="J4" s="4" t="s">
        <v>4</v>
      </c>
      <c r="K4" s="4"/>
    </row>
    <row r="5" spans="1:11" x14ac:dyDescent="0.25">
      <c r="A5" s="6"/>
      <c r="B5" s="6"/>
      <c r="C5" s="7" t="s">
        <v>5</v>
      </c>
      <c r="D5" s="8" t="s">
        <v>6</v>
      </c>
      <c r="E5" s="8"/>
      <c r="F5" s="8"/>
      <c r="G5" s="8"/>
      <c r="H5" s="8"/>
      <c r="I5" s="8"/>
      <c r="J5" s="8"/>
      <c r="K5" s="8"/>
    </row>
    <row r="6" spans="1:11" x14ac:dyDescent="0.25">
      <c r="A6" s="9" t="s">
        <v>7</v>
      </c>
      <c r="B6" s="10" t="s">
        <v>8</v>
      </c>
      <c r="C6" s="7"/>
      <c r="D6" s="11" t="s">
        <v>9</v>
      </c>
      <c r="E6" s="11"/>
      <c r="F6" s="9" t="s">
        <v>10</v>
      </c>
      <c r="G6" s="9"/>
      <c r="H6" s="9" t="s">
        <v>11</v>
      </c>
      <c r="I6" s="9"/>
      <c r="J6" s="9" t="s">
        <v>12</v>
      </c>
      <c r="K6" s="9"/>
    </row>
    <row r="7" spans="1:11" x14ac:dyDescent="0.25">
      <c r="A7" s="9"/>
      <c r="B7" s="10"/>
      <c r="C7" s="10"/>
      <c r="D7" s="12" t="s">
        <v>13</v>
      </c>
      <c r="E7" s="13" t="s">
        <v>14</v>
      </c>
      <c r="F7" s="13" t="s">
        <v>13</v>
      </c>
      <c r="G7" s="13" t="s">
        <v>14</v>
      </c>
      <c r="H7" s="13" t="s">
        <v>13</v>
      </c>
      <c r="I7" s="13" t="s">
        <v>14</v>
      </c>
      <c r="J7" s="13" t="s">
        <v>13</v>
      </c>
      <c r="K7" s="13" t="s">
        <v>14</v>
      </c>
    </row>
    <row r="8" spans="1:11" x14ac:dyDescent="0.25">
      <c r="A8" s="13">
        <v>1</v>
      </c>
      <c r="B8" s="14" t="s">
        <v>15</v>
      </c>
      <c r="C8" s="15">
        <f>C15</f>
        <v>20.599999999999998</v>
      </c>
      <c r="D8" s="15">
        <f>SUM(D9:D15)</f>
        <v>397.09999999999997</v>
      </c>
      <c r="E8" s="15">
        <f>SUM(E9:E15)</f>
        <v>397.09999999999997</v>
      </c>
      <c r="F8" s="15">
        <f>F15</f>
        <v>20.599999999999998</v>
      </c>
      <c r="G8" s="15">
        <f>G15</f>
        <v>20.599999999999998</v>
      </c>
      <c r="H8" s="15">
        <f>SUM(H9:H15)</f>
        <v>329.40000000000003</v>
      </c>
      <c r="I8" s="15">
        <f>SUM(I9:I15)</f>
        <v>329.40000000000003</v>
      </c>
      <c r="J8" s="15">
        <f>J15</f>
        <v>47.099999999999994</v>
      </c>
      <c r="K8" s="15">
        <f>K15</f>
        <v>47.099999999999994</v>
      </c>
    </row>
    <row r="9" spans="1:11" ht="17.25" customHeight="1" x14ac:dyDescent="0.25">
      <c r="A9" s="13"/>
      <c r="B9" s="16" t="s">
        <v>16</v>
      </c>
      <c r="C9" s="17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</row>
    <row r="10" spans="1:11" x14ac:dyDescent="0.25">
      <c r="A10" s="13"/>
      <c r="B10" s="13" t="s">
        <v>17</v>
      </c>
      <c r="C10" s="18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</row>
    <row r="11" spans="1:11" x14ac:dyDescent="0.25">
      <c r="A11" s="13"/>
      <c r="B11" s="13" t="s">
        <v>18</v>
      </c>
      <c r="C11" s="17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</row>
    <row r="12" spans="1:11" ht="29.25" customHeight="1" x14ac:dyDescent="0.25">
      <c r="A12" s="19"/>
      <c r="B12" s="16" t="s">
        <v>19</v>
      </c>
      <c r="C12" s="18">
        <v>0</v>
      </c>
      <c r="D12" s="18">
        <f>SUM(F12+H12+J12)</f>
        <v>0</v>
      </c>
      <c r="E12" s="18">
        <f>SUM(G12+I12+K12)</f>
        <v>0</v>
      </c>
      <c r="F12" s="18">
        <v>0</v>
      </c>
      <c r="G12" s="18">
        <v>0</v>
      </c>
      <c r="H12" s="18">
        <v>0</v>
      </c>
      <c r="I12" s="18">
        <v>0</v>
      </c>
      <c r="J12" s="18">
        <f>J13</f>
        <v>0</v>
      </c>
      <c r="K12" s="18">
        <f>K13</f>
        <v>0</v>
      </c>
    </row>
    <row r="13" spans="1:11" x14ac:dyDescent="0.25">
      <c r="A13" s="13"/>
      <c r="B13" s="13" t="s">
        <v>17</v>
      </c>
      <c r="C13" s="18">
        <v>0</v>
      </c>
      <c r="D13" s="18">
        <f>F13+H13+J13</f>
        <v>0</v>
      </c>
      <c r="E13" s="18">
        <f>G13+I13+K13</f>
        <v>0</v>
      </c>
      <c r="F13" s="18">
        <v>0</v>
      </c>
      <c r="G13" s="18">
        <v>0</v>
      </c>
      <c r="H13" s="13">
        <v>0</v>
      </c>
      <c r="I13" s="13">
        <v>0</v>
      </c>
      <c r="J13" s="18">
        <v>0</v>
      </c>
      <c r="K13" s="18">
        <v>0</v>
      </c>
    </row>
    <row r="14" spans="1:11" x14ac:dyDescent="0.25">
      <c r="A14" s="13"/>
      <c r="B14" s="13" t="s">
        <v>18</v>
      </c>
      <c r="C14" s="18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</row>
    <row r="15" spans="1:11" x14ac:dyDescent="0.25">
      <c r="A15" s="19"/>
      <c r="B15" s="13" t="s">
        <v>20</v>
      </c>
      <c r="C15" s="15">
        <f t="shared" ref="C15:K15" si="0">C18</f>
        <v>20.599999999999998</v>
      </c>
      <c r="D15" s="15">
        <f t="shared" si="0"/>
        <v>397.09999999999997</v>
      </c>
      <c r="E15" s="15">
        <f t="shared" si="0"/>
        <v>397.09999999999997</v>
      </c>
      <c r="F15" s="15">
        <f t="shared" si="0"/>
        <v>20.599999999999998</v>
      </c>
      <c r="G15" s="15">
        <f t="shared" si="0"/>
        <v>20.599999999999998</v>
      </c>
      <c r="H15" s="15">
        <f t="shared" si="0"/>
        <v>329.40000000000003</v>
      </c>
      <c r="I15" s="15">
        <f t="shared" si="0"/>
        <v>329.40000000000003</v>
      </c>
      <c r="J15" s="15">
        <f t="shared" si="0"/>
        <v>47.099999999999994</v>
      </c>
      <c r="K15" s="15">
        <f t="shared" si="0"/>
        <v>47.099999999999994</v>
      </c>
    </row>
    <row r="16" spans="1:11" x14ac:dyDescent="0.25">
      <c r="A16" s="13"/>
      <c r="B16" s="13" t="s">
        <v>17</v>
      </c>
      <c r="C16" s="15">
        <f>C18</f>
        <v>20.599999999999998</v>
      </c>
      <c r="D16" s="15">
        <f>D18</f>
        <v>397.09999999999997</v>
      </c>
      <c r="E16" s="15">
        <f>E18</f>
        <v>397.09999999999997</v>
      </c>
      <c r="F16" s="15">
        <f>F18</f>
        <v>20.599999999999998</v>
      </c>
      <c r="G16" s="15">
        <f>G18</f>
        <v>20.599999999999998</v>
      </c>
      <c r="H16" s="15">
        <f>H15</f>
        <v>329.40000000000003</v>
      </c>
      <c r="I16" s="15">
        <f>I15</f>
        <v>329.40000000000003</v>
      </c>
      <c r="J16" s="15">
        <f>J15</f>
        <v>47.099999999999994</v>
      </c>
      <c r="K16" s="15">
        <f>K15</f>
        <v>47.099999999999994</v>
      </c>
    </row>
    <row r="17" spans="1:11" x14ac:dyDescent="0.25">
      <c r="A17" s="13"/>
      <c r="B17" s="13" t="s">
        <v>18</v>
      </c>
      <c r="C17" s="18">
        <v>0</v>
      </c>
      <c r="D17" s="13">
        <v>0</v>
      </c>
      <c r="E17" s="13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</row>
    <row r="18" spans="1:11" ht="30.75" customHeight="1" x14ac:dyDescent="0.25">
      <c r="A18" s="13"/>
      <c r="B18" s="16" t="s">
        <v>21</v>
      </c>
      <c r="C18" s="20">
        <f t="shared" ref="C18:K18" si="1">SUM(C19:C20)</f>
        <v>20.599999999999998</v>
      </c>
      <c r="D18" s="20">
        <f t="shared" si="1"/>
        <v>397.09999999999997</v>
      </c>
      <c r="E18" s="20">
        <f t="shared" si="1"/>
        <v>397.09999999999997</v>
      </c>
      <c r="F18" s="20">
        <f t="shared" si="1"/>
        <v>20.599999999999998</v>
      </c>
      <c r="G18" s="20">
        <f t="shared" si="1"/>
        <v>20.599999999999998</v>
      </c>
      <c r="H18" s="20">
        <f t="shared" si="1"/>
        <v>329.40000000000003</v>
      </c>
      <c r="I18" s="20">
        <f t="shared" si="1"/>
        <v>329.40000000000003</v>
      </c>
      <c r="J18" s="20">
        <f t="shared" si="1"/>
        <v>47.099999999999994</v>
      </c>
      <c r="K18" s="20">
        <f t="shared" si="1"/>
        <v>47.099999999999994</v>
      </c>
    </row>
    <row r="19" spans="1:11" x14ac:dyDescent="0.25">
      <c r="A19" s="13"/>
      <c r="B19" s="21" t="s">
        <v>22</v>
      </c>
      <c r="C19" s="15">
        <f>F19</f>
        <v>8.1999999999999993</v>
      </c>
      <c r="D19" s="15">
        <f>SUM(F19+H19+J19)</f>
        <v>327.9</v>
      </c>
      <c r="E19" s="15">
        <f>SUM(G19+I19+K19)</f>
        <v>327.9</v>
      </c>
      <c r="F19" s="15">
        <f>0.7+0.8+0.5+0.8+0.8+0.8+3.8</f>
        <v>8.1999999999999993</v>
      </c>
      <c r="G19" s="15">
        <f>F19</f>
        <v>8.1999999999999993</v>
      </c>
      <c r="H19" s="15">
        <f>4.1+6.6+3.6+1.5+14.8+12.9-0.8+19.6+15.1+49.9+85.4+59.9</f>
        <v>272.60000000000002</v>
      </c>
      <c r="I19" s="15">
        <f>H19</f>
        <v>272.60000000000002</v>
      </c>
      <c r="J19" s="15">
        <f>12.7+2+6.2+4.6+3.3+5+0.8+1.2+2+1.8+5.8+1.7</f>
        <v>47.099999999999994</v>
      </c>
      <c r="K19" s="15">
        <f>J19</f>
        <v>47.099999999999994</v>
      </c>
    </row>
    <row r="20" spans="1:11" x14ac:dyDescent="0.25">
      <c r="A20" s="13"/>
      <c r="B20" s="13" t="s">
        <v>23</v>
      </c>
      <c r="C20" s="15">
        <f>F20</f>
        <v>12.399999999999999</v>
      </c>
      <c r="D20" s="15">
        <f>SUM(F20+H20+J20)</f>
        <v>69.2</v>
      </c>
      <c r="E20" s="15">
        <f>SUM(G20+I20+K20)</f>
        <v>69.2</v>
      </c>
      <c r="F20" s="15">
        <f>2.8+5.2+2.1+1.7+0.6</f>
        <v>12.399999999999999</v>
      </c>
      <c r="G20" s="15">
        <f>F20</f>
        <v>12.399999999999999</v>
      </c>
      <c r="H20" s="15">
        <f>1.1+2+0.2+28.2+0.1+8.4+14.2+2.6</f>
        <v>56.800000000000004</v>
      </c>
      <c r="I20" s="15">
        <f>H20</f>
        <v>56.800000000000004</v>
      </c>
      <c r="J20" s="18">
        <v>0</v>
      </c>
      <c r="K20" s="18">
        <v>0</v>
      </c>
    </row>
  </sheetData>
  <mergeCells count="11">
    <mergeCell ref="J6:K6"/>
    <mergeCell ref="A1:K1"/>
    <mergeCell ref="B2:J2"/>
    <mergeCell ref="B3:J3"/>
    <mergeCell ref="C5:C7"/>
    <mergeCell ref="D5:K5"/>
    <mergeCell ref="A6:A7"/>
    <mergeCell ref="B6:B7"/>
    <mergeCell ref="D6:E6"/>
    <mergeCell ref="F6:G6"/>
    <mergeCell ref="H6:I6"/>
  </mergeCells>
  <pageMargins left="0.7" right="0.7" top="0.75" bottom="0.75" header="0.3" footer="0.3"/>
  <pageSetup paperSize="9" scale="78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2018-12-04T12:37:28Z</dcterms:modified>
</cp:coreProperties>
</file>